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обедители" sheetId="11" r:id="rId1"/>
  </sheets>
  <calcPr calcId="124519"/>
</workbook>
</file>

<file path=xl/calcChain.xml><?xml version="1.0" encoding="utf-8"?>
<calcChain xmlns="http://schemas.openxmlformats.org/spreadsheetml/2006/main">
  <c r="T20" i="11"/>
  <c r="U20"/>
  <c r="S22"/>
  <c r="T22" s="1"/>
  <c r="U22" s="1"/>
  <c r="T19"/>
  <c r="U19" s="1"/>
  <c r="T16"/>
  <c r="U16" s="1"/>
  <c r="T17"/>
  <c r="U17" s="1"/>
  <c r="T14"/>
  <c r="U14" s="1"/>
  <c r="T11"/>
  <c r="U11" s="1"/>
  <c r="T9"/>
  <c r="U9" s="1"/>
  <c r="W5"/>
  <c r="T8" l="1"/>
  <c r="U8" s="1"/>
  <c r="T10"/>
  <c r="U10" s="1"/>
  <c r="T12"/>
  <c r="U12" s="1"/>
  <c r="T13"/>
  <c r="U13" s="1"/>
  <c r="T15"/>
  <c r="U15" s="1"/>
  <c r="T18"/>
  <c r="U18" s="1"/>
  <c r="T21"/>
  <c r="U21" s="1"/>
</calcChain>
</file>

<file path=xl/sharedStrings.xml><?xml version="1.0" encoding="utf-8"?>
<sst xmlns="http://schemas.openxmlformats.org/spreadsheetml/2006/main" count="64" uniqueCount="62">
  <si>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</si>
  <si>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</si>
  <si>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</si>
  <si>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</si>
  <si>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</si>
  <si>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</si>
  <si>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</si>
  <si>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</si>
  <si>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</si>
  <si>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</si>
  <si>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</si>
  <si>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</si>
  <si>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</si>
  <si>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</si>
  <si>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</si>
  <si>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</si>
  <si>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</si>
  <si>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</si>
  <si>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</si>
  <si>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</si>
  <si>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</si>
  <si>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Номер регистрации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</si>
  <si>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</si>
  <si>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</si>
  <si>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</si>
  <si>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</si>
  <si>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</si>
  <si>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</si>
  <si>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</si>
  <si>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</si>
  <si>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</si>
  <si>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</si>
  <si>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</si>
  <si>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</si>
  <si>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</si>
  <si>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t>Победители отбора</t>
  </si>
  <si>
    <t>К выплате ВСЕГО</t>
  </si>
  <si>
    <t>Сумма субсидии, руб.коп.</t>
  </si>
  <si>
    <t xml:space="preserve">Информация об участниках отбора на возмещение части затрат по производству молока, предложения (заявки) которые были рассмотрены </t>
  </si>
  <si>
    <t>Матросова Татьяна Анатольевна</t>
  </si>
  <si>
    <t>646080 Омская область Москаленский район село Элита улица Ленина дом 2</t>
  </si>
  <si>
    <t>552100447673</t>
  </si>
  <si>
    <t xml:space="preserve">Дьячко Александр Сергеевич 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</si>
  <si>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</si>
  <si>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</si>
  <si>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</si>
  <si>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</si>
  <si>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</si>
  <si>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13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</si>
  <si>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</si>
  <si>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</si>
  <si>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</si>
  <si>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</si>
  <si>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Диппель Николай Александрович</t>
  </si>
  <si>
    <t>552102622049</t>
  </si>
  <si>
    <t>24 мая 2024 года</t>
  </si>
  <si>
    <t>Дорохова Татьяна Владимировна</t>
  </si>
  <si>
    <t>552101153901</t>
  </si>
  <si>
    <t>Терешкова Елена Васильевна</t>
  </si>
  <si>
    <t>Малахевич Елена Ивановна</t>
  </si>
  <si>
    <t>Сергиенко Алексей Петрович</t>
  </si>
  <si>
    <t>552102692705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</si>
</sst>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4" fontId="0" fillId="2" borderId="0" xfId="0" applyNumberFormat="1" applyFill="1"/>
    <xf numFmtId="0" fontId="0" fillId="2" borderId="0" xfId="0" applyFill="1"/>
    <xf numFmtId="0" fontId="2" fillId="0" borderId="0" xfId="0" applyFont="1" applyFill="1"/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/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49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4" fontId="3" fillId="2" borderId="0" xfId="0" applyNumberFormat="1" applyFont="1" applyFill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center"/>
    </xf>
    <xf numFmtId="4" fontId="7" fillId="2" borderId="0" xfId="0" applyNumberFormat="1" applyFont="1" applyFill="1"/>
    <xf numFmtId="0" fontId="7" fillId="2" borderId="0" xfId="0" applyFont="1" applyFill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4" fontId="6" fillId="0" borderId="1" xfId="0" applyNumberFormat="1" applyFont="1" applyFill="1" applyBorder="1"/>
    <xf numFmtId="49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9" fillId="2" borderId="1" xfId="0" applyFont="1" applyFill="1" applyBorder="1"/>
    <xf numFmtId="4" fontId="9" fillId="2" borderId="1" xfId="0" applyNumberFormat="1" applyFont="1" applyFill="1" applyBorder="1"/>
    <xf numFmtId="4" fontId="8" fillId="2" borderId="0" xfId="0" applyNumberFormat="1" applyFont="1" applyFill="1"/>
    <xf numFmtId="4" fontId="10" fillId="2" borderId="0" xfId="0" applyNumberFormat="1" applyFont="1" applyFill="1"/>
    <xf numFmtId="0" fontId="10" fillId="2" borderId="0" xfId="0" applyFont="1" applyFill="1"/>
    <xf numFmtId="0" fontId="10" fillId="0" borderId="0" xfId="0" applyFont="1"/>
    <xf numFmtId="0" fontId="6" fillId="0" borderId="0" xfId="0" applyFont="1" applyFill="1"/>
    <xf numFmtId="0" fontId="6" fillId="0" borderId="0" xfId="0" applyFont="1"/>
    <xf numFmtId="49" fontId="4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4" fontId="6" fillId="2" borderId="0" xfId="0" applyNumberFormat="1" applyFont="1" applyFill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1" fontId="3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27"/>
  <sheetViews>
    <sheetView tabSelected="1" topLeftCell="C1" workbookViewId="0">
      <selection activeCell="G19" sqref="G19"/>
    </sheetView>
  </sheetViews>
  <sheetFormatPr defaultRowHeight="15.6"/>
  <cols>
    <col min="1" max="1" width="4.33203125" style="4" hidden="1" customWidth="1"/>
    <col min="2" max="2" width="12.44140625" style="1" hidden="1" customWidth="1"/>
    <col min="3" max="3" width="4.109375" style="13" customWidth="1"/>
    <col min="4" max="4" width="32.44140625" style="14" customWidth="1"/>
    <col min="5" max="5" width="24.109375" style="15" hidden="1" customWidth="1"/>
    <col min="6" max="6" width="14.5546875" style="14" customWidth="1"/>
    <col min="7" max="7" width="13.33203125" style="14" customWidth="1"/>
    <col min="8" max="8" width="12.6640625" style="14" customWidth="1"/>
    <col min="9" max="9" width="11.5546875" style="14" hidden="1" customWidth="1"/>
    <col min="10" max="10" width="37.88671875" style="14" hidden="1" customWidth="1"/>
    <col min="11" max="11" width="6" style="14" hidden="1" customWidth="1"/>
    <col min="12" max="12" width="8.88671875" style="14" hidden="1" customWidth="1"/>
    <col min="13" max="13" width="36.44140625" style="14" hidden="1" customWidth="1"/>
    <col min="14" max="14" width="9.6640625" style="14" hidden="1" customWidth="1"/>
    <col min="15" max="15" width="42.6640625" style="14" hidden="1" customWidth="1"/>
    <col min="16" max="16" width="9.44140625" style="14" hidden="1" customWidth="1"/>
    <col min="17" max="18" width="13" style="16" hidden="1" customWidth="1"/>
    <col min="19" max="19" width="11.6640625" style="16" customWidth="1"/>
    <col min="20" max="21" width="13" style="7" hidden="1" customWidth="1"/>
    <col min="22" max="25" width="13" style="2" hidden="1" customWidth="1"/>
    <col min="26" max="27" width="8.88671875" style="3" hidden="1" customWidth="1"/>
    <col min="28" max="36" width="8.88671875" style="3" customWidth="1"/>
    <col min="37" max="38" width="8.88671875" style="3"/>
  </cols>
  <sheetData>
    <row r="1" spans="1:38">
      <c r="C1" s="79" t="s">
        <v>35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38" ht="27" customHeight="1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5"/>
    </row>
    <row r="3" spans="1:38" ht="21.75" customHeight="1">
      <c r="A3" s="82" t="s">
        <v>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6"/>
    </row>
    <row r="4" spans="1:38" s="23" customFormat="1">
      <c r="A4" s="17"/>
      <c r="B4" s="17"/>
      <c r="C4" s="18"/>
      <c r="D4" s="18"/>
      <c r="E4" s="18"/>
      <c r="F4" s="18"/>
      <c r="G4" s="18"/>
      <c r="H4" s="19" t="s">
        <v>55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7"/>
      <c r="U4" s="17"/>
      <c r="V4" s="20"/>
      <c r="W4" s="21"/>
      <c r="X4" s="21"/>
      <c r="Y4" s="21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23" customForma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20"/>
      <c r="W5" s="21" t="e">
        <f>#REF!+#REF!+#REF!</f>
        <v>#REF!</v>
      </c>
      <c r="X5" s="21"/>
      <c r="Y5" s="21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34" customFormat="1" ht="93.6">
      <c r="A6" s="24" t="s">
        <v>0</v>
      </c>
      <c r="B6" s="25"/>
      <c r="C6" s="26" t="s">
        <v>0</v>
      </c>
      <c r="D6" s="27" t="s">
        <v>34</v>
      </c>
      <c r="E6" s="28" t="s">
        <v>14</v>
      </c>
      <c r="F6" s="27" t="s">
        <v>1</v>
      </c>
      <c r="G6" s="27" t="s">
        <v>20</v>
      </c>
      <c r="H6" s="27" t="s">
        <v>21</v>
      </c>
      <c r="I6" s="27" t="s">
        <v>9</v>
      </c>
      <c r="J6" s="27" t="s">
        <v>10</v>
      </c>
      <c r="K6" s="27"/>
      <c r="L6" s="27"/>
      <c r="M6" s="27"/>
      <c r="N6" s="27" t="s">
        <v>11</v>
      </c>
      <c r="O6" s="27" t="s">
        <v>12</v>
      </c>
      <c r="P6" s="27"/>
      <c r="Q6" s="29" t="s">
        <v>3</v>
      </c>
      <c r="R6" s="29" t="s">
        <v>4</v>
      </c>
      <c r="S6" s="29" t="s">
        <v>37</v>
      </c>
      <c r="T6" s="30" t="s">
        <v>5</v>
      </c>
      <c r="U6" s="30" t="s">
        <v>6</v>
      </c>
      <c r="V6" s="31"/>
      <c r="W6" s="32"/>
      <c r="X6" s="32" t="s">
        <v>2</v>
      </c>
      <c r="Y6" s="32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</row>
    <row r="7" spans="1:38" s="34" customFormat="1">
      <c r="A7" s="24">
        <v>1</v>
      </c>
      <c r="B7" s="25"/>
      <c r="C7" s="26" t="s">
        <v>33</v>
      </c>
      <c r="D7" s="27">
        <v>2</v>
      </c>
      <c r="E7" s="28"/>
      <c r="F7" s="27">
        <v>3</v>
      </c>
      <c r="G7" s="27">
        <v>4</v>
      </c>
      <c r="H7" s="27">
        <v>5</v>
      </c>
      <c r="I7" s="27"/>
      <c r="J7" s="27"/>
      <c r="K7" s="27"/>
      <c r="L7" s="27"/>
      <c r="M7" s="27"/>
      <c r="N7" s="27"/>
      <c r="O7" s="27"/>
      <c r="P7" s="27"/>
      <c r="Q7" s="35">
        <v>4</v>
      </c>
      <c r="R7" s="35">
        <v>5</v>
      </c>
      <c r="S7" s="35">
        <v>6</v>
      </c>
      <c r="T7" s="36">
        <v>7</v>
      </c>
      <c r="U7" s="36">
        <v>8</v>
      </c>
      <c r="V7" s="31"/>
      <c r="W7" s="32"/>
      <c r="X7" s="32"/>
      <c r="Y7" s="32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38" s="46" customFormat="1" ht="15.9" customHeight="1">
      <c r="A8" s="37">
        <v>1</v>
      </c>
      <c r="B8" s="38">
        <v>44376</v>
      </c>
      <c r="C8" s="39" t="s">
        <v>33</v>
      </c>
      <c r="D8" s="70" t="s">
        <v>52</v>
      </c>
      <c r="E8" s="63"/>
      <c r="F8" s="73">
        <v>552102622296</v>
      </c>
      <c r="G8" s="65">
        <v>45425</v>
      </c>
      <c r="H8" s="66">
        <v>1</v>
      </c>
      <c r="I8" s="11">
        <v>18402</v>
      </c>
      <c r="J8" s="8" t="s">
        <v>19</v>
      </c>
      <c r="K8" s="10" t="s">
        <v>7</v>
      </c>
      <c r="L8" s="10" t="s">
        <v>13</v>
      </c>
      <c r="M8" s="9" t="s">
        <v>8</v>
      </c>
      <c r="N8" s="10" t="s">
        <v>16</v>
      </c>
      <c r="O8" s="10" t="s">
        <v>18</v>
      </c>
      <c r="P8" s="12" t="s">
        <v>17</v>
      </c>
      <c r="Q8" s="40">
        <v>2420</v>
      </c>
      <c r="R8" s="41">
        <v>2.6</v>
      </c>
      <c r="S8" s="41">
        <v>8895.6</v>
      </c>
      <c r="T8" s="42">
        <f t="shared" ref="T8:T21" si="0">ROUND(S8*13%,0)</f>
        <v>1156</v>
      </c>
      <c r="U8" s="42">
        <f t="shared" ref="U8:U21" si="1">S8-T8</f>
        <v>7739.6</v>
      </c>
      <c r="V8" s="43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</row>
    <row r="9" spans="1:38" s="46" customFormat="1" ht="15.9" customHeight="1">
      <c r="A9" s="37">
        <v>2</v>
      </c>
      <c r="B9" s="38">
        <v>44376</v>
      </c>
      <c r="C9" s="39" t="s">
        <v>22</v>
      </c>
      <c r="D9" s="8" t="s">
        <v>56</v>
      </c>
      <c r="E9" s="9"/>
      <c r="F9" s="67" t="s">
        <v>57</v>
      </c>
      <c r="G9" s="65">
        <v>45425</v>
      </c>
      <c r="H9" s="66">
        <v>2</v>
      </c>
      <c r="I9" s="11"/>
      <c r="J9" s="8"/>
      <c r="K9" s="10"/>
      <c r="L9" s="10"/>
      <c r="M9" s="9"/>
      <c r="N9" s="10"/>
      <c r="O9" s="10"/>
      <c r="P9" s="12"/>
      <c r="Q9" s="40"/>
      <c r="R9" s="41"/>
      <c r="S9" s="41">
        <v>11372.4</v>
      </c>
      <c r="T9" s="42">
        <f t="shared" si="0"/>
        <v>1478</v>
      </c>
      <c r="U9" s="42">
        <f t="shared" si="1"/>
        <v>9894.4</v>
      </c>
      <c r="V9" s="43"/>
      <c r="W9" s="44"/>
      <c r="X9" s="44"/>
      <c r="Y9" s="44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</row>
    <row r="10" spans="1:38" s="46" customFormat="1" ht="15.9" customHeight="1">
      <c r="A10" s="37">
        <v>3</v>
      </c>
      <c r="B10" s="38">
        <v>44376</v>
      </c>
      <c r="C10" s="39" t="s">
        <v>23</v>
      </c>
      <c r="D10" s="70" t="s">
        <v>58</v>
      </c>
      <c r="E10" s="63"/>
      <c r="F10" s="73">
        <v>552102040971</v>
      </c>
      <c r="G10" s="65">
        <v>45425</v>
      </c>
      <c r="H10" s="66">
        <v>3</v>
      </c>
      <c r="I10" s="11"/>
      <c r="J10" s="8"/>
      <c r="K10" s="10"/>
      <c r="L10" s="10"/>
      <c r="M10" s="9"/>
      <c r="N10" s="10"/>
      <c r="O10" s="10"/>
      <c r="P10" s="12"/>
      <c r="Q10" s="40"/>
      <c r="R10" s="41"/>
      <c r="S10" s="41">
        <v>1483.2</v>
      </c>
      <c r="T10" s="42">
        <f t="shared" si="0"/>
        <v>193</v>
      </c>
      <c r="U10" s="42">
        <f t="shared" si="1"/>
        <v>1290.2</v>
      </c>
      <c r="V10" s="43"/>
      <c r="W10" s="44"/>
      <c r="X10" s="44"/>
      <c r="Y10" s="44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s="47" customFormat="1" ht="15.9" customHeight="1">
      <c r="A11" s="37">
        <v>4</v>
      </c>
      <c r="B11" s="38">
        <v>44376</v>
      </c>
      <c r="C11" s="39" t="s">
        <v>24</v>
      </c>
      <c r="D11" s="8" t="s">
        <v>49</v>
      </c>
      <c r="E11" s="9"/>
      <c r="F11" s="67" t="s">
        <v>50</v>
      </c>
      <c r="G11" s="65">
        <v>45425</v>
      </c>
      <c r="H11" s="66">
        <v>4</v>
      </c>
      <c r="I11" s="11"/>
      <c r="J11" s="8"/>
      <c r="K11" s="10"/>
      <c r="L11" s="10"/>
      <c r="M11" s="9"/>
      <c r="N11" s="10"/>
      <c r="O11" s="10"/>
      <c r="P11" s="12"/>
      <c r="Q11" s="40"/>
      <c r="R11" s="41"/>
      <c r="S11" s="41">
        <v>5909.4</v>
      </c>
      <c r="T11" s="42">
        <f t="shared" si="0"/>
        <v>768</v>
      </c>
      <c r="U11" s="42">
        <f t="shared" si="1"/>
        <v>5141.3999999999996</v>
      </c>
      <c r="V11" s="43"/>
      <c r="W11" s="44"/>
      <c r="X11" s="44"/>
      <c r="Y11" s="44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</row>
    <row r="12" spans="1:38" s="47" customFormat="1" ht="15.9" customHeight="1">
      <c r="A12" s="37">
        <v>5</v>
      </c>
      <c r="B12" s="38">
        <v>44376</v>
      </c>
      <c r="C12" s="39" t="s">
        <v>25</v>
      </c>
      <c r="D12" s="62" t="s">
        <v>45</v>
      </c>
      <c r="E12" s="63"/>
      <c r="F12" s="68" t="s">
        <v>47</v>
      </c>
      <c r="G12" s="65">
        <v>45425</v>
      </c>
      <c r="H12" s="66">
        <v>5</v>
      </c>
      <c r="I12" s="11"/>
      <c r="J12" s="8"/>
      <c r="K12" s="10"/>
      <c r="L12" s="10"/>
      <c r="M12" s="9"/>
      <c r="N12" s="10"/>
      <c r="O12" s="10"/>
      <c r="P12" s="12"/>
      <c r="Q12" s="40"/>
      <c r="R12" s="41"/>
      <c r="S12" s="41">
        <v>11862</v>
      </c>
      <c r="T12" s="42">
        <f t="shared" si="0"/>
        <v>1542</v>
      </c>
      <c r="U12" s="42">
        <f t="shared" si="1"/>
        <v>10320</v>
      </c>
      <c r="V12" s="43"/>
      <c r="W12" s="44"/>
      <c r="X12" s="44"/>
      <c r="Y12" s="44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</row>
    <row r="13" spans="1:38" s="47" customFormat="1" ht="15.9" customHeight="1">
      <c r="A13" s="37">
        <v>7</v>
      </c>
      <c r="B13" s="38">
        <v>44376</v>
      </c>
      <c r="C13" s="39" t="s">
        <v>26</v>
      </c>
      <c r="D13" s="74" t="s">
        <v>44</v>
      </c>
      <c r="E13" s="63"/>
      <c r="F13" s="64" t="s">
        <v>46</v>
      </c>
      <c r="G13" s="69">
        <v>45425</v>
      </c>
      <c r="H13" s="66">
        <v>6</v>
      </c>
      <c r="I13" s="11"/>
      <c r="J13" s="8"/>
      <c r="K13" s="10"/>
      <c r="L13" s="10"/>
      <c r="M13" s="9"/>
      <c r="N13" s="10"/>
      <c r="O13" s="10"/>
      <c r="P13" s="12"/>
      <c r="Q13" s="40"/>
      <c r="R13" s="41"/>
      <c r="S13" s="41">
        <v>8114.4</v>
      </c>
      <c r="T13" s="42">
        <f t="shared" si="0"/>
        <v>1055</v>
      </c>
      <c r="U13" s="42">
        <f t="shared" si="1"/>
        <v>7059.4</v>
      </c>
      <c r="V13" s="43"/>
      <c r="W13" s="44"/>
      <c r="X13" s="44"/>
      <c r="Y13" s="44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</row>
    <row r="14" spans="1:38" s="47" customFormat="1" ht="15.9" customHeight="1">
      <c r="A14" s="37">
        <v>8</v>
      </c>
      <c r="B14" s="38">
        <v>44377</v>
      </c>
      <c r="C14" s="39" t="s">
        <v>27</v>
      </c>
      <c r="D14" s="8" t="s">
        <v>39</v>
      </c>
      <c r="E14" s="72"/>
      <c r="F14" s="68" t="s">
        <v>41</v>
      </c>
      <c r="G14" s="69">
        <v>45425</v>
      </c>
      <c r="H14" s="66">
        <v>7</v>
      </c>
      <c r="I14" s="11"/>
      <c r="J14" s="8"/>
      <c r="K14" s="10"/>
      <c r="L14" s="10"/>
      <c r="M14" s="9"/>
      <c r="N14" s="10"/>
      <c r="O14" s="10"/>
      <c r="P14" s="12"/>
      <c r="Q14" s="40"/>
      <c r="R14" s="41"/>
      <c r="S14" s="41">
        <v>3632.4</v>
      </c>
      <c r="T14" s="42">
        <f t="shared" si="0"/>
        <v>472</v>
      </c>
      <c r="U14" s="42">
        <f t="shared" si="1"/>
        <v>3160.4</v>
      </c>
      <c r="V14" s="43"/>
      <c r="W14" s="44"/>
      <c r="X14" s="44"/>
      <c r="Y14" s="44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</row>
    <row r="15" spans="1:38" s="47" customFormat="1" ht="15.9" customHeight="1">
      <c r="A15" s="37">
        <v>9</v>
      </c>
      <c r="B15" s="38">
        <v>44377</v>
      </c>
      <c r="C15" s="39" t="s">
        <v>28</v>
      </c>
      <c r="D15" s="70" t="s">
        <v>59</v>
      </c>
      <c r="E15" s="70"/>
      <c r="F15" s="71">
        <v>552101071423</v>
      </c>
      <c r="G15" s="69">
        <v>45425</v>
      </c>
      <c r="H15" s="66">
        <v>8</v>
      </c>
      <c r="I15" s="11"/>
      <c r="J15" s="8"/>
      <c r="K15" s="10"/>
      <c r="L15" s="10"/>
      <c r="M15" s="9"/>
      <c r="N15" s="10"/>
      <c r="O15" s="10"/>
      <c r="P15" s="12"/>
      <c r="Q15" s="40"/>
      <c r="R15" s="41"/>
      <c r="S15" s="41">
        <v>7351.2</v>
      </c>
      <c r="T15" s="42">
        <f t="shared" si="0"/>
        <v>956</v>
      </c>
      <c r="U15" s="42">
        <f t="shared" si="1"/>
        <v>6395.2</v>
      </c>
      <c r="V15" s="43"/>
      <c r="W15" s="44"/>
      <c r="X15" s="44"/>
      <c r="Y15" s="44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</row>
    <row r="16" spans="1:38" s="47" customFormat="1" ht="15.9" customHeight="1">
      <c r="A16" s="37"/>
      <c r="B16" s="38"/>
      <c r="C16" s="39" t="s">
        <v>29</v>
      </c>
      <c r="D16" s="8" t="s">
        <v>51</v>
      </c>
      <c r="E16" s="72"/>
      <c r="F16" s="75">
        <v>554000748800</v>
      </c>
      <c r="G16" s="69">
        <v>45427</v>
      </c>
      <c r="H16" s="66">
        <v>9</v>
      </c>
      <c r="I16" s="11"/>
      <c r="J16" s="8"/>
      <c r="K16" s="10"/>
      <c r="L16" s="10"/>
      <c r="M16" s="9"/>
      <c r="N16" s="10"/>
      <c r="O16" s="10"/>
      <c r="P16" s="12"/>
      <c r="Q16" s="40"/>
      <c r="R16" s="41"/>
      <c r="S16" s="41">
        <v>4388.3999999999996</v>
      </c>
      <c r="T16" s="42">
        <f t="shared" si="0"/>
        <v>570</v>
      </c>
      <c r="U16" s="42">
        <f t="shared" si="1"/>
        <v>3818.3999999999996</v>
      </c>
      <c r="V16" s="43"/>
      <c r="W16" s="44"/>
      <c r="X16" s="44"/>
      <c r="Y16" s="44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</row>
    <row r="17" spans="1:38" s="47" customFormat="1" ht="15.9" customHeight="1">
      <c r="A17" s="37">
        <v>12</v>
      </c>
      <c r="B17" s="38">
        <v>44377</v>
      </c>
      <c r="C17" s="39" t="s">
        <v>30</v>
      </c>
      <c r="D17" s="8" t="s">
        <v>42</v>
      </c>
      <c r="E17" s="9" t="s">
        <v>15</v>
      </c>
      <c r="F17" s="67" t="s">
        <v>43</v>
      </c>
      <c r="G17" s="69">
        <v>45427</v>
      </c>
      <c r="H17" s="66">
        <v>10</v>
      </c>
      <c r="I17" s="11"/>
      <c r="J17" s="8"/>
      <c r="K17" s="10"/>
      <c r="L17" s="10"/>
      <c r="M17" s="9"/>
      <c r="N17" s="10"/>
      <c r="O17" s="10"/>
      <c r="P17" s="12"/>
      <c r="Q17" s="40"/>
      <c r="R17" s="41"/>
      <c r="S17" s="41">
        <v>113554.8</v>
      </c>
      <c r="T17" s="42">
        <f t="shared" si="0"/>
        <v>14762</v>
      </c>
      <c r="U17" s="42">
        <f t="shared" si="1"/>
        <v>98792.8</v>
      </c>
      <c r="V17" s="43"/>
      <c r="W17" s="44"/>
      <c r="X17" s="44"/>
      <c r="Y17" s="44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</row>
    <row r="18" spans="1:38" s="47" customFormat="1" ht="15.9" customHeight="1">
      <c r="A18" s="37">
        <v>13</v>
      </c>
      <c r="B18" s="38">
        <v>44378</v>
      </c>
      <c r="C18" s="39" t="s">
        <v>31</v>
      </c>
      <c r="D18" s="74" t="s">
        <v>53</v>
      </c>
      <c r="E18" s="9"/>
      <c r="F18" s="64" t="s">
        <v>54</v>
      </c>
      <c r="G18" s="69">
        <v>45427</v>
      </c>
      <c r="H18" s="66">
        <v>11</v>
      </c>
      <c r="I18" s="11"/>
      <c r="J18" s="8"/>
      <c r="K18" s="10"/>
      <c r="L18" s="10"/>
      <c r="M18" s="9"/>
      <c r="N18" s="10"/>
      <c r="O18" s="10"/>
      <c r="P18" s="12"/>
      <c r="Q18" s="40"/>
      <c r="R18" s="41"/>
      <c r="S18" s="41">
        <v>8303.4</v>
      </c>
      <c r="T18" s="42">
        <f t="shared" si="0"/>
        <v>1079</v>
      </c>
      <c r="U18" s="42">
        <f t="shared" si="1"/>
        <v>7224.4</v>
      </c>
      <c r="V18" s="43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</row>
    <row r="19" spans="1:38" s="47" customFormat="1" ht="15.9" customHeight="1">
      <c r="A19" s="37"/>
      <c r="B19" s="38"/>
      <c r="C19" s="39" t="s">
        <v>32</v>
      </c>
      <c r="D19" s="8" t="s">
        <v>60</v>
      </c>
      <c r="E19" s="72"/>
      <c r="F19" s="67" t="s">
        <v>61</v>
      </c>
      <c r="G19" s="69">
        <v>45427</v>
      </c>
      <c r="H19" s="66">
        <v>12</v>
      </c>
      <c r="I19" s="11"/>
      <c r="J19" s="8"/>
      <c r="K19" s="10"/>
      <c r="L19" s="10"/>
      <c r="M19" s="9"/>
      <c r="N19" s="10"/>
      <c r="O19" s="10"/>
      <c r="P19" s="12"/>
      <c r="Q19" s="40"/>
      <c r="R19" s="41"/>
      <c r="S19" s="41">
        <v>15314.4</v>
      </c>
      <c r="T19" s="42">
        <f t="shared" si="0"/>
        <v>1991</v>
      </c>
      <c r="U19" s="42">
        <f t="shared" si="1"/>
        <v>13323.4</v>
      </c>
      <c r="V19" s="43"/>
      <c r="W19" s="44"/>
      <c r="X19" s="44"/>
      <c r="Y19" s="44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</row>
    <row r="20" spans="1:38" s="47" customFormat="1" ht="15.9" customHeight="1">
      <c r="A20" s="37"/>
      <c r="B20" s="38"/>
      <c r="C20" s="39" t="s">
        <v>48</v>
      </c>
      <c r="D20" s="74"/>
      <c r="E20" s="9"/>
      <c r="F20" s="64"/>
      <c r="G20" s="69"/>
      <c r="H20" s="66"/>
      <c r="I20" s="11"/>
      <c r="J20" s="8"/>
      <c r="K20" s="10"/>
      <c r="L20" s="10"/>
      <c r="M20" s="9"/>
      <c r="N20" s="10"/>
      <c r="O20" s="10"/>
      <c r="P20" s="12"/>
      <c r="Q20" s="40"/>
      <c r="R20" s="41"/>
      <c r="S20" s="41"/>
      <c r="T20" s="42">
        <f t="shared" si="0"/>
        <v>0</v>
      </c>
      <c r="U20" s="42">
        <f t="shared" si="1"/>
        <v>0</v>
      </c>
      <c r="V20" s="43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</row>
    <row r="21" spans="1:38" s="47" customFormat="1" ht="15.9" customHeight="1">
      <c r="A21" s="37">
        <v>15</v>
      </c>
      <c r="B21" s="38">
        <v>44378</v>
      </c>
      <c r="C21" s="39"/>
      <c r="D21" s="74"/>
      <c r="E21" s="9"/>
      <c r="F21" s="64"/>
      <c r="G21" s="69"/>
      <c r="H21" s="76"/>
      <c r="I21" s="11"/>
      <c r="J21" s="8"/>
      <c r="K21" s="10"/>
      <c r="L21" s="10"/>
      <c r="M21" s="9"/>
      <c r="N21" s="10"/>
      <c r="O21" s="10"/>
      <c r="P21" s="12"/>
      <c r="Q21" s="40"/>
      <c r="R21" s="41"/>
      <c r="S21" s="41"/>
      <c r="T21" s="42">
        <f t="shared" si="0"/>
        <v>0</v>
      </c>
      <c r="U21" s="42">
        <f t="shared" si="1"/>
        <v>0</v>
      </c>
      <c r="V21" s="43"/>
      <c r="W21" s="44"/>
      <c r="X21" s="44"/>
      <c r="Y21" s="44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</row>
    <row r="22" spans="1:38" s="55" customFormat="1">
      <c r="A22" s="48"/>
      <c r="B22" s="49"/>
      <c r="C22" s="80" t="s">
        <v>36</v>
      </c>
      <c r="D22" s="80"/>
      <c r="E22" s="80"/>
      <c r="F22" s="80"/>
      <c r="G22" s="80"/>
      <c r="H22" s="80"/>
      <c r="I22" s="50"/>
      <c r="J22" s="50"/>
      <c r="K22" s="50"/>
      <c r="L22" s="50"/>
      <c r="M22" s="50"/>
      <c r="N22" s="50"/>
      <c r="O22" s="50"/>
      <c r="P22" s="50"/>
      <c r="Q22" s="51"/>
      <c r="R22" s="51"/>
      <c r="S22" s="51">
        <f>SUM(S8:S21)</f>
        <v>200181.59999999998</v>
      </c>
      <c r="T22" s="52">
        <f t="shared" ref="T22" si="2">ROUND(S22*13%,0)</f>
        <v>26024</v>
      </c>
      <c r="U22" s="52">
        <f t="shared" ref="U22" si="3">S22-T22</f>
        <v>174157.59999999998</v>
      </c>
      <c r="V22" s="53"/>
      <c r="W22" s="53"/>
      <c r="X22" s="53"/>
      <c r="Y22" s="53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38" s="23" customFormat="1">
      <c r="A23" s="56"/>
      <c r="B23" s="57"/>
      <c r="C23" s="58"/>
      <c r="D23" s="59"/>
      <c r="E23" s="1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60"/>
      <c r="R23" s="60"/>
      <c r="S23" s="60"/>
      <c r="T23" s="61"/>
      <c r="U23" s="61"/>
      <c r="V23" s="21"/>
      <c r="W23" s="21"/>
      <c r="X23" s="21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s="23" customFormat="1">
      <c r="A24" s="56"/>
      <c r="B24" s="57"/>
      <c r="C24" s="58"/>
      <c r="D24" s="59"/>
      <c r="E24" s="1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60"/>
      <c r="R24" s="60"/>
      <c r="S24" s="60"/>
      <c r="T24" s="61"/>
      <c r="U24" s="61"/>
      <c r="V24" s="21"/>
      <c r="W24" s="21"/>
      <c r="X24" s="21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s="21" customFormat="1">
      <c r="A25" s="56"/>
      <c r="B25" s="57"/>
      <c r="C25" s="58"/>
      <c r="D25" s="59"/>
      <c r="E25" s="1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77"/>
      <c r="R25" s="77"/>
      <c r="S25" s="78"/>
      <c r="T25" s="78"/>
      <c r="U25" s="78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s="23" customFormat="1">
      <c r="A26" s="56"/>
      <c r="B26" s="57"/>
      <c r="C26" s="58"/>
      <c r="D26" s="59"/>
      <c r="E26" s="1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60"/>
      <c r="R26" s="60"/>
      <c r="S26" s="60"/>
      <c r="T26" s="61"/>
      <c r="U26" s="61"/>
      <c r="V26" s="21"/>
      <c r="W26" s="21"/>
      <c r="X26" s="21"/>
      <c r="Y26" s="21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s="23" customFormat="1">
      <c r="A27" s="56"/>
      <c r="B27" s="57"/>
      <c r="C27" s="58"/>
      <c r="D27" s="59"/>
      <c r="E27" s="1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0"/>
      <c r="R27" s="60"/>
      <c r="S27" s="60"/>
      <c r="T27" s="61"/>
      <c r="U27" s="61"/>
      <c r="V27" s="21"/>
      <c r="W27" s="21"/>
      <c r="X27" s="21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</sheetData>
  <mergeCells count="7">
    <mergeCell ref="Q25:R25"/>
    <mergeCell ref="S25:U25"/>
    <mergeCell ref="C1:S1"/>
    <mergeCell ref="C22:H22"/>
    <mergeCell ref="A2:U2"/>
    <mergeCell ref="A3:U3"/>
    <mergeCell ref="A5:U5"/>
  </mergeCells>
  <pageMargins left="0.78740157480314965" right="0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Победители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2024-05-28T02:21:15Z</dcterms:modified>
</cp:coreProperties>
</file>