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40" yWindow="60" windowWidth="11328" windowHeight="8316"/>
  </bookViews>
  <sheets>
    <sheet name="прил1" sheetId="1" r:id="rId1"/>
  </sheets>
  <definedNames>
    <definedName name="_xlnm.Print_Area" localSheetId="0">прил1!$A$1:$AE$193</definedName>
  </definedNames>
  <calcPr calcId="125725"/>
</workbook>
</file>

<file path=xl/calcChain.xml><?xml version="1.0" encoding="utf-8"?>
<calcChain xmlns="http://schemas.openxmlformats.org/spreadsheetml/2006/main">
  <c r="G172" i="1"/>
  <c r="G171"/>
  <c r="T170"/>
  <c r="R170"/>
  <c r="P170"/>
  <c r="N170"/>
  <c r="L170"/>
  <c r="J170"/>
  <c r="H170"/>
  <c r="G170" l="1"/>
  <c r="Q82"/>
  <c r="R82"/>
  <c r="S82"/>
  <c r="T82"/>
  <c r="U82"/>
  <c r="Q83"/>
  <c r="R83"/>
  <c r="S83"/>
  <c r="T83"/>
  <c r="U83"/>
  <c r="P83"/>
  <c r="P82"/>
  <c r="G95"/>
  <c r="G94"/>
  <c r="T93"/>
  <c r="R93"/>
  <c r="P93"/>
  <c r="N93"/>
  <c r="L93"/>
  <c r="J93"/>
  <c r="H93"/>
  <c r="G92"/>
  <c r="G91"/>
  <c r="T90"/>
  <c r="R90"/>
  <c r="P90"/>
  <c r="N90"/>
  <c r="L90"/>
  <c r="J90"/>
  <c r="H90"/>
  <c r="G89"/>
  <c r="G88"/>
  <c r="T87"/>
  <c r="R87"/>
  <c r="P87"/>
  <c r="N87"/>
  <c r="L87"/>
  <c r="J87"/>
  <c r="H87"/>
  <c r="G93" l="1"/>
  <c r="G90"/>
  <c r="G87"/>
  <c r="Q18"/>
  <c r="R18"/>
  <c r="T18"/>
  <c r="U18"/>
  <c r="Q17"/>
  <c r="R17"/>
  <c r="S17"/>
  <c r="T17"/>
  <c r="U17"/>
  <c r="P18"/>
  <c r="P17"/>
  <c r="G51"/>
  <c r="G49" s="1"/>
  <c r="G50"/>
  <c r="U49"/>
  <c r="T49"/>
  <c r="S49"/>
  <c r="R49"/>
  <c r="Q49"/>
  <c r="P49"/>
  <c r="O49"/>
  <c r="N49"/>
  <c r="M49"/>
  <c r="L49"/>
  <c r="K49"/>
  <c r="J49"/>
  <c r="I49"/>
  <c r="H49"/>
  <c r="G103" l="1"/>
  <c r="G169" l="1"/>
  <c r="G168"/>
  <c r="T167"/>
  <c r="R167"/>
  <c r="P167"/>
  <c r="N167"/>
  <c r="L167"/>
  <c r="J167"/>
  <c r="H167"/>
  <c r="G167" l="1"/>
  <c r="T185"/>
  <c r="T184"/>
  <c r="T181" s="1"/>
  <c r="T190" s="1"/>
  <c r="T183"/>
  <c r="T164"/>
  <c r="T161"/>
  <c r="T158"/>
  <c r="T155"/>
  <c r="T152"/>
  <c r="T149"/>
  <c r="T146"/>
  <c r="T145"/>
  <c r="T142" s="1"/>
  <c r="T178" s="1"/>
  <c r="T144"/>
  <c r="T143" s="1"/>
  <c r="T140" s="1"/>
  <c r="T176" s="1"/>
  <c r="T132"/>
  <c r="T129"/>
  <c r="T126"/>
  <c r="T123"/>
  <c r="T120"/>
  <c r="T117"/>
  <c r="T114"/>
  <c r="T111"/>
  <c r="T108"/>
  <c r="T105"/>
  <c r="T102"/>
  <c r="T101"/>
  <c r="T98" s="1"/>
  <c r="T100"/>
  <c r="T99" s="1"/>
  <c r="T84"/>
  <c r="T80"/>
  <c r="T79"/>
  <c r="T75"/>
  <c r="T72"/>
  <c r="T69"/>
  <c r="T66"/>
  <c r="T63"/>
  <c r="T62"/>
  <c r="T59" s="1"/>
  <c r="T61"/>
  <c r="T58" s="1"/>
  <c r="T46"/>
  <c r="T43"/>
  <c r="T40"/>
  <c r="T37"/>
  <c r="T34"/>
  <c r="T31"/>
  <c r="T28"/>
  <c r="T25"/>
  <c r="T22"/>
  <c r="T19"/>
  <c r="T15"/>
  <c r="T54" s="1"/>
  <c r="T14"/>
  <c r="T53" s="1"/>
  <c r="R185"/>
  <c r="R184"/>
  <c r="R181" s="1"/>
  <c r="R190" s="1"/>
  <c r="R183"/>
  <c r="R180" s="1"/>
  <c r="R189" s="1"/>
  <c r="R164"/>
  <c r="R161"/>
  <c r="R158"/>
  <c r="R155"/>
  <c r="R152"/>
  <c r="R149"/>
  <c r="R146"/>
  <c r="R145"/>
  <c r="R142" s="1"/>
  <c r="R178" s="1"/>
  <c r="R144"/>
  <c r="R132"/>
  <c r="R129"/>
  <c r="R126"/>
  <c r="R123"/>
  <c r="R120"/>
  <c r="R117"/>
  <c r="R114"/>
  <c r="R111"/>
  <c r="R108"/>
  <c r="R105"/>
  <c r="R102"/>
  <c r="R101"/>
  <c r="R98" s="1"/>
  <c r="R100"/>
  <c r="R84"/>
  <c r="R80"/>
  <c r="R75"/>
  <c r="R72"/>
  <c r="R69"/>
  <c r="R66"/>
  <c r="R63"/>
  <c r="R62"/>
  <c r="R59" s="1"/>
  <c r="R61"/>
  <c r="R58" s="1"/>
  <c r="R46"/>
  <c r="R43"/>
  <c r="R40"/>
  <c r="R37"/>
  <c r="R34"/>
  <c r="R31"/>
  <c r="R28"/>
  <c r="R25"/>
  <c r="R22"/>
  <c r="R19"/>
  <c r="R15"/>
  <c r="R54" s="1"/>
  <c r="R99" l="1"/>
  <c r="T182"/>
  <c r="T179" s="1"/>
  <c r="T188" s="1"/>
  <c r="R143"/>
  <c r="R140" s="1"/>
  <c r="R176" s="1"/>
  <c r="R182"/>
  <c r="R179" s="1"/>
  <c r="R188" s="1"/>
  <c r="R81"/>
  <c r="R78" s="1"/>
  <c r="T81"/>
  <c r="T78" s="1"/>
  <c r="T180"/>
  <c r="T189" s="1"/>
  <c r="T141"/>
  <c r="T177" s="1"/>
  <c r="R97"/>
  <c r="R96" s="1"/>
  <c r="R79"/>
  <c r="T137"/>
  <c r="T193" s="1"/>
  <c r="T60"/>
  <c r="T57" s="1"/>
  <c r="R137"/>
  <c r="R193" s="1"/>
  <c r="R60"/>
  <c r="R57" s="1"/>
  <c r="T52"/>
  <c r="T16"/>
  <c r="T13" s="1"/>
  <c r="R16"/>
  <c r="R13" s="1"/>
  <c r="T97"/>
  <c r="R14"/>
  <c r="R53" s="1"/>
  <c r="R52" s="1"/>
  <c r="R141"/>
  <c r="R177" s="1"/>
  <c r="N18"/>
  <c r="G48"/>
  <c r="G47"/>
  <c r="U46"/>
  <c r="S46"/>
  <c r="Q46"/>
  <c r="P46"/>
  <c r="O46"/>
  <c r="N46"/>
  <c r="M46"/>
  <c r="L46"/>
  <c r="K46"/>
  <c r="J46"/>
  <c r="I46"/>
  <c r="H46"/>
  <c r="R136" l="1"/>
  <c r="R135" s="1"/>
  <c r="G46"/>
  <c r="T136"/>
  <c r="T96"/>
  <c r="N101"/>
  <c r="N100"/>
  <c r="G134"/>
  <c r="G133"/>
  <c r="P132"/>
  <c r="N132"/>
  <c r="L132"/>
  <c r="J132"/>
  <c r="H132"/>
  <c r="R192" l="1"/>
  <c r="R191" s="1"/>
  <c r="R196" s="1"/>
  <c r="T135"/>
  <c r="T192"/>
  <c r="T191" s="1"/>
  <c r="T196" s="1"/>
  <c r="G132"/>
  <c r="N37"/>
  <c r="P37"/>
  <c r="L101" l="1"/>
  <c r="L100"/>
  <c r="G131"/>
  <c r="G130"/>
  <c r="P129"/>
  <c r="N129"/>
  <c r="L129"/>
  <c r="J129"/>
  <c r="H129"/>
  <c r="G129" l="1"/>
  <c r="K62"/>
  <c r="L62"/>
  <c r="M62"/>
  <c r="N62"/>
  <c r="O62"/>
  <c r="P62"/>
  <c r="Q62"/>
  <c r="S62"/>
  <c r="U62"/>
  <c r="P66"/>
  <c r="G76" l="1"/>
  <c r="J61" l="1"/>
  <c r="J101" l="1"/>
  <c r="G128"/>
  <c r="G127"/>
  <c r="P126"/>
  <c r="N126"/>
  <c r="L126"/>
  <c r="J126"/>
  <c r="H126"/>
  <c r="G126" l="1"/>
  <c r="H17"/>
  <c r="H14" s="1"/>
  <c r="H53" s="1"/>
  <c r="I17"/>
  <c r="I14" s="1"/>
  <c r="H18"/>
  <c r="H15" s="1"/>
  <c r="H54" s="1"/>
  <c r="I18"/>
  <c r="I15" s="1"/>
  <c r="H19"/>
  <c r="I19"/>
  <c r="H22"/>
  <c r="H25"/>
  <c r="I25"/>
  <c r="H28"/>
  <c r="I28"/>
  <c r="H31"/>
  <c r="I31"/>
  <c r="H34"/>
  <c r="I34"/>
  <c r="H37"/>
  <c r="I37"/>
  <c r="H40"/>
  <c r="I40"/>
  <c r="H43"/>
  <c r="I43"/>
  <c r="H61"/>
  <c r="H58" s="1"/>
  <c r="I61"/>
  <c r="I58" s="1"/>
  <c r="H62"/>
  <c r="H59" s="1"/>
  <c r="I62"/>
  <c r="I59" s="1"/>
  <c r="H63"/>
  <c r="H66"/>
  <c r="H69"/>
  <c r="I69"/>
  <c r="H72"/>
  <c r="H75"/>
  <c r="I75"/>
  <c r="H82"/>
  <c r="H79" s="1"/>
  <c r="I82"/>
  <c r="I79" s="1"/>
  <c r="H83"/>
  <c r="H80" s="1"/>
  <c r="I83"/>
  <c r="I80" s="1"/>
  <c r="H84"/>
  <c r="H100"/>
  <c r="I100"/>
  <c r="H101"/>
  <c r="I101"/>
  <c r="H102"/>
  <c r="H105"/>
  <c r="H108"/>
  <c r="H111"/>
  <c r="H114"/>
  <c r="H117"/>
  <c r="H120"/>
  <c r="H123"/>
  <c r="H144"/>
  <c r="H141" s="1"/>
  <c r="H177" s="1"/>
  <c r="I144"/>
  <c r="I141" s="1"/>
  <c r="H145"/>
  <c r="H142" s="1"/>
  <c r="H178" s="1"/>
  <c r="I145"/>
  <c r="I142" s="1"/>
  <c r="H146"/>
  <c r="H149"/>
  <c r="H152"/>
  <c r="H155"/>
  <c r="H158"/>
  <c r="H161"/>
  <c r="H164"/>
  <c r="H185"/>
  <c r="I99" l="1"/>
  <c r="H99"/>
  <c r="H52"/>
  <c r="H143"/>
  <c r="H140" s="1"/>
  <c r="H176" s="1"/>
  <c r="H81"/>
  <c r="H78" s="1"/>
  <c r="I60"/>
  <c r="I57" s="1"/>
  <c r="I16"/>
  <c r="I13" s="1"/>
  <c r="I143"/>
  <c r="I140" s="1"/>
  <c r="I81"/>
  <c r="I78" s="1"/>
  <c r="H60"/>
  <c r="H57" s="1"/>
  <c r="H16"/>
  <c r="H13" s="1"/>
  <c r="K114"/>
  <c r="L114"/>
  <c r="M114"/>
  <c r="N114"/>
  <c r="O114"/>
  <c r="P114"/>
  <c r="Q114"/>
  <c r="S114"/>
  <c r="U114"/>
  <c r="K161"/>
  <c r="L161"/>
  <c r="M161"/>
  <c r="N161"/>
  <c r="O161"/>
  <c r="P161"/>
  <c r="Q161"/>
  <c r="S161"/>
  <c r="U161"/>
  <c r="K158"/>
  <c r="L158"/>
  <c r="M158"/>
  <c r="N158"/>
  <c r="O158"/>
  <c r="P158"/>
  <c r="Q158"/>
  <c r="S158"/>
  <c r="U158"/>
  <c r="K155"/>
  <c r="L155"/>
  <c r="M155"/>
  <c r="N155"/>
  <c r="O155"/>
  <c r="P155"/>
  <c r="Q155"/>
  <c r="S155"/>
  <c r="U155"/>
  <c r="K152"/>
  <c r="L152"/>
  <c r="M152"/>
  <c r="N152"/>
  <c r="O152"/>
  <c r="P152"/>
  <c r="Q152"/>
  <c r="S152"/>
  <c r="U152"/>
  <c r="G166"/>
  <c r="G165"/>
  <c r="P164"/>
  <c r="N164"/>
  <c r="L164"/>
  <c r="J164"/>
  <c r="G163"/>
  <c r="G162"/>
  <c r="J161"/>
  <c r="G160"/>
  <c r="G159"/>
  <c r="J158"/>
  <c r="G157"/>
  <c r="G156"/>
  <c r="J155"/>
  <c r="G154"/>
  <c r="G153"/>
  <c r="J152"/>
  <c r="K146"/>
  <c r="L146"/>
  <c r="M146"/>
  <c r="N146"/>
  <c r="O146"/>
  <c r="P146"/>
  <c r="Q146"/>
  <c r="S146"/>
  <c r="U146"/>
  <c r="K149"/>
  <c r="L149"/>
  <c r="M149"/>
  <c r="N149"/>
  <c r="O149"/>
  <c r="P149"/>
  <c r="Q149"/>
  <c r="S149"/>
  <c r="U149"/>
  <c r="J98"/>
  <c r="K101"/>
  <c r="K98" s="1"/>
  <c r="L98"/>
  <c r="M101"/>
  <c r="M98" s="1"/>
  <c r="N98"/>
  <c r="O101"/>
  <c r="O98" s="1"/>
  <c r="P101"/>
  <c r="P98" s="1"/>
  <c r="Q101"/>
  <c r="Q98" s="1"/>
  <c r="S101"/>
  <c r="S98" s="1"/>
  <c r="U101"/>
  <c r="U98" s="1"/>
  <c r="J100"/>
  <c r="J97" s="1"/>
  <c r="K100"/>
  <c r="K97" s="1"/>
  <c r="L97"/>
  <c r="M100"/>
  <c r="M97" s="1"/>
  <c r="N97"/>
  <c r="O100"/>
  <c r="O97" s="1"/>
  <c r="P100"/>
  <c r="P97" s="1"/>
  <c r="Q100"/>
  <c r="Q97" s="1"/>
  <c r="S100"/>
  <c r="S97" s="1"/>
  <c r="U100"/>
  <c r="U97" s="1"/>
  <c r="K108"/>
  <c r="L108"/>
  <c r="M108"/>
  <c r="N108"/>
  <c r="O108"/>
  <c r="P108"/>
  <c r="Q108"/>
  <c r="S108"/>
  <c r="U108"/>
  <c r="K111"/>
  <c r="L111"/>
  <c r="M111"/>
  <c r="N111"/>
  <c r="O111"/>
  <c r="P111"/>
  <c r="Q111"/>
  <c r="S111"/>
  <c r="U111"/>
  <c r="K72"/>
  <c r="L72"/>
  <c r="M72"/>
  <c r="N72"/>
  <c r="O72"/>
  <c r="P72"/>
  <c r="Q72"/>
  <c r="S72"/>
  <c r="U72"/>
  <c r="K66"/>
  <c r="L66"/>
  <c r="M66"/>
  <c r="N66"/>
  <c r="O66"/>
  <c r="Q66"/>
  <c r="S66"/>
  <c r="U66"/>
  <c r="K63"/>
  <c r="L63"/>
  <c r="M63"/>
  <c r="N63"/>
  <c r="O63"/>
  <c r="P63"/>
  <c r="Q63"/>
  <c r="S63"/>
  <c r="U63"/>
  <c r="H97" l="1"/>
  <c r="H98"/>
  <c r="H137" s="1"/>
  <c r="H193" s="1"/>
  <c r="I97"/>
  <c r="I98"/>
  <c r="I137" s="1"/>
  <c r="I193" s="1"/>
  <c r="I191" s="1"/>
  <c r="G164"/>
  <c r="G98"/>
  <c r="G152"/>
  <c r="G155"/>
  <c r="G158"/>
  <c r="G161"/>
  <c r="G97"/>
  <c r="K183"/>
  <c r="K180" s="1"/>
  <c r="K189" s="1"/>
  <c r="L183"/>
  <c r="M183"/>
  <c r="M180" s="1"/>
  <c r="M189" s="1"/>
  <c r="N183"/>
  <c r="O183"/>
  <c r="O180" s="1"/>
  <c r="O189" s="1"/>
  <c r="P183"/>
  <c r="Q183"/>
  <c r="Q180" s="1"/>
  <c r="Q189" s="1"/>
  <c r="S183"/>
  <c r="S180" s="1"/>
  <c r="S189" s="1"/>
  <c r="U183"/>
  <c r="U180" s="1"/>
  <c r="U189" s="1"/>
  <c r="J183"/>
  <c r="K184"/>
  <c r="K181" s="1"/>
  <c r="K190" s="1"/>
  <c r="L184"/>
  <c r="L181" s="1"/>
  <c r="L190" s="1"/>
  <c r="M184"/>
  <c r="M181" s="1"/>
  <c r="M190" s="1"/>
  <c r="N184"/>
  <c r="N181" s="1"/>
  <c r="N190" s="1"/>
  <c r="O184"/>
  <c r="O181" s="1"/>
  <c r="O190" s="1"/>
  <c r="P184"/>
  <c r="P181" s="1"/>
  <c r="P190" s="1"/>
  <c r="Q184"/>
  <c r="Q181" s="1"/>
  <c r="Q190" s="1"/>
  <c r="S184"/>
  <c r="S181" s="1"/>
  <c r="S190" s="1"/>
  <c r="U184"/>
  <c r="U181" s="1"/>
  <c r="U190" s="1"/>
  <c r="J184"/>
  <c r="J181" s="1"/>
  <c r="J190" s="1"/>
  <c r="G187"/>
  <c r="G184" s="1"/>
  <c r="G186"/>
  <c r="G183" s="1"/>
  <c r="G180" s="1"/>
  <c r="G189" s="1"/>
  <c r="P185"/>
  <c r="N185"/>
  <c r="L185"/>
  <c r="J185"/>
  <c r="H96" l="1"/>
  <c r="H136"/>
  <c r="Q182"/>
  <c r="Q179" s="1"/>
  <c r="Q188" s="1"/>
  <c r="J182"/>
  <c r="J179" s="1"/>
  <c r="J188" s="1"/>
  <c r="L182"/>
  <c r="L179" s="1"/>
  <c r="L188" s="1"/>
  <c r="N182"/>
  <c r="N179" s="1"/>
  <c r="N188" s="1"/>
  <c r="P182"/>
  <c r="P179" s="1"/>
  <c r="P188" s="1"/>
  <c r="M182"/>
  <c r="M179" s="1"/>
  <c r="M188" s="1"/>
  <c r="U182"/>
  <c r="U179" s="1"/>
  <c r="U188" s="1"/>
  <c r="K182"/>
  <c r="K179" s="1"/>
  <c r="K188" s="1"/>
  <c r="O182"/>
  <c r="O179" s="1"/>
  <c r="O188" s="1"/>
  <c r="S182"/>
  <c r="S179" s="1"/>
  <c r="S188" s="1"/>
  <c r="G185"/>
  <c r="J180"/>
  <c r="J189" s="1"/>
  <c r="L180"/>
  <c r="L189" s="1"/>
  <c r="N180"/>
  <c r="N189" s="1"/>
  <c r="P180"/>
  <c r="P189" s="1"/>
  <c r="G125"/>
  <c r="G124"/>
  <c r="P123"/>
  <c r="N123"/>
  <c r="L123"/>
  <c r="J123"/>
  <c r="G122"/>
  <c r="G121"/>
  <c r="P120"/>
  <c r="N120"/>
  <c r="L120"/>
  <c r="J120"/>
  <c r="G119"/>
  <c r="G118"/>
  <c r="P117"/>
  <c r="N117"/>
  <c r="L117"/>
  <c r="J117"/>
  <c r="G116"/>
  <c r="G115"/>
  <c r="J114"/>
  <c r="G113"/>
  <c r="G112"/>
  <c r="J111"/>
  <c r="G110"/>
  <c r="G109"/>
  <c r="J108"/>
  <c r="G77"/>
  <c r="U75"/>
  <c r="S75"/>
  <c r="Q75"/>
  <c r="P75"/>
  <c r="O75"/>
  <c r="N75"/>
  <c r="M75"/>
  <c r="L75"/>
  <c r="K75"/>
  <c r="J75"/>
  <c r="G71"/>
  <c r="G70"/>
  <c r="U69"/>
  <c r="S69"/>
  <c r="Q69"/>
  <c r="P69"/>
  <c r="O69"/>
  <c r="N69"/>
  <c r="M69"/>
  <c r="L69"/>
  <c r="K69"/>
  <c r="J69"/>
  <c r="G74"/>
  <c r="G73"/>
  <c r="J72"/>
  <c r="G39"/>
  <c r="G38"/>
  <c r="U37"/>
  <c r="S37"/>
  <c r="Q37"/>
  <c r="O37"/>
  <c r="M37"/>
  <c r="L37"/>
  <c r="K37"/>
  <c r="J37"/>
  <c r="G36"/>
  <c r="G35"/>
  <c r="U34"/>
  <c r="S34"/>
  <c r="Q34"/>
  <c r="P34"/>
  <c r="O34"/>
  <c r="N34"/>
  <c r="M34"/>
  <c r="L34"/>
  <c r="K34"/>
  <c r="J34"/>
  <c r="G33"/>
  <c r="G32"/>
  <c r="U31"/>
  <c r="S31"/>
  <c r="Q31"/>
  <c r="P31"/>
  <c r="O31"/>
  <c r="N31"/>
  <c r="M31"/>
  <c r="L31"/>
  <c r="K31"/>
  <c r="J31"/>
  <c r="G30"/>
  <c r="G29"/>
  <c r="U28"/>
  <c r="S28"/>
  <c r="Q28"/>
  <c r="P28"/>
  <c r="O28"/>
  <c r="N28"/>
  <c r="M28"/>
  <c r="L28"/>
  <c r="K28"/>
  <c r="J28"/>
  <c r="G27"/>
  <c r="G26"/>
  <c r="U25"/>
  <c r="S25"/>
  <c r="Q25"/>
  <c r="P25"/>
  <c r="O25"/>
  <c r="N25"/>
  <c r="M25"/>
  <c r="L25"/>
  <c r="K25"/>
  <c r="J25"/>
  <c r="G24"/>
  <c r="G23"/>
  <c r="P22"/>
  <c r="N22"/>
  <c r="L22"/>
  <c r="J22"/>
  <c r="G21"/>
  <c r="G20"/>
  <c r="U19"/>
  <c r="S19"/>
  <c r="Q19"/>
  <c r="P19"/>
  <c r="O19"/>
  <c r="N19"/>
  <c r="M19"/>
  <c r="L19"/>
  <c r="K19"/>
  <c r="J19"/>
  <c r="J17"/>
  <c r="K17"/>
  <c r="L17"/>
  <c r="M17"/>
  <c r="N17"/>
  <c r="O17"/>
  <c r="J18"/>
  <c r="K18"/>
  <c r="L18"/>
  <c r="M18"/>
  <c r="O18"/>
  <c r="G42"/>
  <c r="G41"/>
  <c r="U40"/>
  <c r="S40"/>
  <c r="Q40"/>
  <c r="P40"/>
  <c r="O40"/>
  <c r="N40"/>
  <c r="M40"/>
  <c r="L40"/>
  <c r="K40"/>
  <c r="J40"/>
  <c r="G44"/>
  <c r="G45"/>
  <c r="G64"/>
  <c r="G65"/>
  <c r="G67"/>
  <c r="G68"/>
  <c r="G85"/>
  <c r="G86"/>
  <c r="G104"/>
  <c r="G106"/>
  <c r="G107"/>
  <c r="G147"/>
  <c r="G148"/>
  <c r="G150"/>
  <c r="G151"/>
  <c r="H135" l="1"/>
  <c r="H192"/>
  <c r="H191" s="1"/>
  <c r="H196" s="1"/>
  <c r="G100"/>
  <c r="G108"/>
  <c r="G114"/>
  <c r="G120"/>
  <c r="G34"/>
  <c r="G111"/>
  <c r="G117"/>
  <c r="G123"/>
  <c r="G28"/>
  <c r="G31"/>
  <c r="G69"/>
  <c r="G75"/>
  <c r="G22"/>
  <c r="G37"/>
  <c r="G72"/>
  <c r="G40"/>
  <c r="G19"/>
  <c r="G25"/>
  <c r="G18"/>
  <c r="G17"/>
  <c r="G145" l="1"/>
  <c r="G101"/>
  <c r="O61"/>
  <c r="P61"/>
  <c r="Q61"/>
  <c r="S61"/>
  <c r="U61"/>
  <c r="N61"/>
  <c r="G142" l="1"/>
  <c r="G178" s="1"/>
  <c r="S60"/>
  <c r="O60"/>
  <c r="U60"/>
  <c r="Q60"/>
  <c r="Q57" s="1"/>
  <c r="P60"/>
  <c r="G144"/>
  <c r="J14"/>
  <c r="J53" s="1"/>
  <c r="L14"/>
  <c r="L53" s="1"/>
  <c r="J15"/>
  <c r="J54" s="1"/>
  <c r="K15"/>
  <c r="L15"/>
  <c r="L54" s="1"/>
  <c r="M15"/>
  <c r="N15"/>
  <c r="N54" s="1"/>
  <c r="O15"/>
  <c r="P15"/>
  <c r="P54" s="1"/>
  <c r="Q15"/>
  <c r="S15"/>
  <c r="U15"/>
  <c r="J43"/>
  <c r="K43"/>
  <c r="L43"/>
  <c r="M43"/>
  <c r="N43"/>
  <c r="O43"/>
  <c r="P43"/>
  <c r="Q43"/>
  <c r="S43"/>
  <c r="U43"/>
  <c r="G43"/>
  <c r="N14"/>
  <c r="N53" s="1"/>
  <c r="K61"/>
  <c r="K58" s="1"/>
  <c r="L61"/>
  <c r="M61"/>
  <c r="M58" s="1"/>
  <c r="O58"/>
  <c r="Q58"/>
  <c r="S58"/>
  <c r="U58"/>
  <c r="J62"/>
  <c r="K59"/>
  <c r="L59"/>
  <c r="M59"/>
  <c r="N59"/>
  <c r="O59"/>
  <c r="P59"/>
  <c r="S59"/>
  <c r="U59"/>
  <c r="J63"/>
  <c r="J66"/>
  <c r="J82"/>
  <c r="J79" s="1"/>
  <c r="K82"/>
  <c r="K79" s="1"/>
  <c r="L82"/>
  <c r="L79" s="1"/>
  <c r="M82"/>
  <c r="M79" s="1"/>
  <c r="N82"/>
  <c r="N79" s="1"/>
  <c r="O82"/>
  <c r="O79" s="1"/>
  <c r="P79"/>
  <c r="Q79"/>
  <c r="S79"/>
  <c r="U79"/>
  <c r="J83"/>
  <c r="J80" s="1"/>
  <c r="K83"/>
  <c r="K80" s="1"/>
  <c r="L83"/>
  <c r="L80" s="1"/>
  <c r="M83"/>
  <c r="M80" s="1"/>
  <c r="N83"/>
  <c r="N80" s="1"/>
  <c r="O83"/>
  <c r="O80" s="1"/>
  <c r="P80"/>
  <c r="Q80"/>
  <c r="S80"/>
  <c r="U80"/>
  <c r="J84"/>
  <c r="L84"/>
  <c r="N84"/>
  <c r="P84"/>
  <c r="G83"/>
  <c r="G80" s="1"/>
  <c r="J102"/>
  <c r="L102"/>
  <c r="N102"/>
  <c r="J105"/>
  <c r="L105"/>
  <c r="N105"/>
  <c r="P105"/>
  <c r="G105"/>
  <c r="L99"/>
  <c r="P99"/>
  <c r="J144"/>
  <c r="K144"/>
  <c r="L144"/>
  <c r="M144"/>
  <c r="N144"/>
  <c r="O144"/>
  <c r="P144"/>
  <c r="Q144"/>
  <c r="S144"/>
  <c r="U144"/>
  <c r="J145"/>
  <c r="K145"/>
  <c r="L145"/>
  <c r="M145"/>
  <c r="N145"/>
  <c r="O145"/>
  <c r="P145"/>
  <c r="Q145"/>
  <c r="S145"/>
  <c r="U145"/>
  <c r="J146"/>
  <c r="J149"/>
  <c r="G149"/>
  <c r="J59" l="1"/>
  <c r="J137" s="1"/>
  <c r="J60"/>
  <c r="J57" s="1"/>
  <c r="P142"/>
  <c r="P178" s="1"/>
  <c r="N142"/>
  <c r="N178" s="1"/>
  <c r="L142"/>
  <c r="L178" s="1"/>
  <c r="J142"/>
  <c r="J178" s="1"/>
  <c r="P141"/>
  <c r="P177" s="1"/>
  <c r="N141"/>
  <c r="N177" s="1"/>
  <c r="L141"/>
  <c r="L177" s="1"/>
  <c r="J141"/>
  <c r="J177" s="1"/>
  <c r="U142"/>
  <c r="S142"/>
  <c r="Q142"/>
  <c r="O142"/>
  <c r="M142"/>
  <c r="K142"/>
  <c r="U141"/>
  <c r="S141"/>
  <c r="Q141"/>
  <c r="O141"/>
  <c r="M141"/>
  <c r="K141"/>
  <c r="O137"/>
  <c r="O193" s="1"/>
  <c r="K137"/>
  <c r="K193" s="1"/>
  <c r="P137"/>
  <c r="N137"/>
  <c r="L137"/>
  <c r="S137"/>
  <c r="S193" s="1"/>
  <c r="G82"/>
  <c r="G79" s="1"/>
  <c r="P16"/>
  <c r="P13" s="1"/>
  <c r="U137"/>
  <c r="U193" s="1"/>
  <c r="J52"/>
  <c r="N52"/>
  <c r="J16"/>
  <c r="J13" s="1"/>
  <c r="L52"/>
  <c r="L96"/>
  <c r="M137"/>
  <c r="M193" s="1"/>
  <c r="P96"/>
  <c r="G143"/>
  <c r="G140" s="1"/>
  <c r="G176" s="1"/>
  <c r="N60"/>
  <c r="N57" s="1"/>
  <c r="G62"/>
  <c r="G59" s="1"/>
  <c r="G137" s="1"/>
  <c r="G61"/>
  <c r="G58" s="1"/>
  <c r="N96"/>
  <c r="J96"/>
  <c r="G141"/>
  <c r="G177" s="1"/>
  <c r="U143"/>
  <c r="U140" s="1"/>
  <c r="S143"/>
  <c r="S140" s="1"/>
  <c r="Q143"/>
  <c r="Q140" s="1"/>
  <c r="O143"/>
  <c r="O140" s="1"/>
  <c r="M143"/>
  <c r="M140" s="1"/>
  <c r="K143"/>
  <c r="K140" s="1"/>
  <c r="G102"/>
  <c r="S99"/>
  <c r="O99"/>
  <c r="K99"/>
  <c r="N99"/>
  <c r="J99"/>
  <c r="G84"/>
  <c r="P81"/>
  <c r="P78" s="1"/>
  <c r="L81"/>
  <c r="L78" s="1"/>
  <c r="P58"/>
  <c r="P57"/>
  <c r="L58"/>
  <c r="L60"/>
  <c r="L57" s="1"/>
  <c r="S57"/>
  <c r="O57"/>
  <c r="K60"/>
  <c r="K57" s="1"/>
  <c r="Q59"/>
  <c r="Q137" s="1"/>
  <c r="Q193" s="1"/>
  <c r="J58"/>
  <c r="J136" s="1"/>
  <c r="G146"/>
  <c r="P143"/>
  <c r="P140" s="1"/>
  <c r="P176" s="1"/>
  <c r="N143"/>
  <c r="N140" s="1"/>
  <c r="N176" s="1"/>
  <c r="L143"/>
  <c r="L140" s="1"/>
  <c r="L176" s="1"/>
  <c r="J143"/>
  <c r="J140" s="1"/>
  <c r="J176" s="1"/>
  <c r="U99"/>
  <c r="Q99"/>
  <c r="M99"/>
  <c r="U81"/>
  <c r="U78" s="1"/>
  <c r="S81"/>
  <c r="S78" s="1"/>
  <c r="Q81"/>
  <c r="Q78" s="1"/>
  <c r="O81"/>
  <c r="O78" s="1"/>
  <c r="M81"/>
  <c r="M78" s="1"/>
  <c r="K81"/>
  <c r="K78" s="1"/>
  <c r="N81"/>
  <c r="N78" s="1"/>
  <c r="J81"/>
  <c r="J78" s="1"/>
  <c r="G66"/>
  <c r="U57"/>
  <c r="M60"/>
  <c r="M57" s="1"/>
  <c r="N58"/>
  <c r="N136" s="1"/>
  <c r="U14"/>
  <c r="U16"/>
  <c r="U13" s="1"/>
  <c r="Q14"/>
  <c r="Q16"/>
  <c r="Q13" s="1"/>
  <c r="M14"/>
  <c r="M16"/>
  <c r="M13" s="1"/>
  <c r="K14"/>
  <c r="K16"/>
  <c r="K13" s="1"/>
  <c r="N16"/>
  <c r="N13" s="1"/>
  <c r="P14"/>
  <c r="P53" s="1"/>
  <c r="G63"/>
  <c r="G15"/>
  <c r="G54" s="1"/>
  <c r="S14"/>
  <c r="S16"/>
  <c r="S13" s="1"/>
  <c r="O14"/>
  <c r="O16"/>
  <c r="L16"/>
  <c r="L13" s="1"/>
  <c r="P193" l="1"/>
  <c r="J193"/>
  <c r="J135"/>
  <c r="L193"/>
  <c r="N193"/>
  <c r="N192"/>
  <c r="J192"/>
  <c r="P52"/>
  <c r="G81"/>
  <c r="G78" s="1"/>
  <c r="Q136"/>
  <c r="U136"/>
  <c r="L136"/>
  <c r="P136"/>
  <c r="P135" s="1"/>
  <c r="N135"/>
  <c r="G60"/>
  <c r="G57" s="1"/>
  <c r="M96"/>
  <c r="M136"/>
  <c r="G14"/>
  <c r="G53" s="1"/>
  <c r="G52" s="1"/>
  <c r="G16"/>
  <c r="G13" s="1"/>
  <c r="K96"/>
  <c r="K136"/>
  <c r="O96"/>
  <c r="O136"/>
  <c r="S136"/>
  <c r="G136"/>
  <c r="G135" s="1"/>
  <c r="G99"/>
  <c r="G96" s="1"/>
  <c r="J191" l="1"/>
  <c r="G193"/>
  <c r="N191"/>
  <c r="N196" s="1"/>
  <c r="U135"/>
  <c r="U192"/>
  <c r="U191" s="1"/>
  <c r="K135"/>
  <c r="K192"/>
  <c r="K191" s="1"/>
  <c r="S135"/>
  <c r="S192"/>
  <c r="S191" s="1"/>
  <c r="M135"/>
  <c r="M192"/>
  <c r="M191" s="1"/>
  <c r="P192"/>
  <c r="P191" s="1"/>
  <c r="P196" s="1"/>
  <c r="O135"/>
  <c r="O192"/>
  <c r="O191" s="1"/>
  <c r="Q135"/>
  <c r="Q192"/>
  <c r="Q191" s="1"/>
  <c r="Q196" s="1"/>
  <c r="L135"/>
  <c r="L192"/>
  <c r="L191" l="1"/>
  <c r="G192"/>
  <c r="G191" s="1"/>
  <c r="J196"/>
  <c r="L196" l="1"/>
  <c r="G182"/>
  <c r="G179" s="1"/>
  <c r="G188" s="1"/>
  <c r="G181"/>
  <c r="G190" s="1"/>
  <c r="H184"/>
  <c r="H181"/>
  <c r="H190"/>
  <c r="H182"/>
  <c r="H179"/>
  <c r="H188"/>
  <c r="I182"/>
  <c r="I179"/>
  <c r="I188"/>
  <c r="H183"/>
  <c r="H180"/>
  <c r="H189"/>
  <c r="I184"/>
  <c r="I181"/>
  <c r="I190"/>
  <c r="I180"/>
  <c r="I189"/>
  <c r="I183"/>
</calcChain>
</file>

<file path=xl/sharedStrings.xml><?xml version="1.0" encoding="utf-8"?>
<sst xmlns="http://schemas.openxmlformats.org/spreadsheetml/2006/main" count="766" uniqueCount="192">
  <si>
    <t>Наименование показателя</t>
  </si>
  <si>
    <t>Срок  реализации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</si>
  <si>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</si>
  <si>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</si>
  <si>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по (год)</t>
  </si>
  <si>
    <t xml:space="preserve">Источник </t>
  </si>
  <si>
    <t>Наименование</t>
  </si>
  <si>
    <t>Единица измерения</t>
  </si>
  <si>
    <t>Значение</t>
  </si>
  <si>
    <t>всего</t>
  </si>
  <si>
    <t>в том числе по годам реализации муниципальной программы</t>
  </si>
  <si>
    <t>Х</t>
  </si>
  <si>
    <t>Администрация Элитовского сельского поселения Москаленского муниципального района Омской области</t>
  </si>
  <si>
    <t>Всего, из них расходы за счет:</t>
  </si>
  <si>
    <t>Итого по подпрограмме 1 муниципальной программы</t>
  </si>
  <si>
    <t>единиц</t>
  </si>
  <si>
    <t>Итого по подпрограмме 2 муниципальной программы</t>
  </si>
  <si>
    <t>Итого по подпрограмме 3 муниципальной программы</t>
  </si>
  <si>
    <t>с (год)</t>
  </si>
  <si>
    <t>процент</t>
  </si>
  <si>
    <t>Отклонение использованных средств на содержание администрации поселения от норматива формирования расходов на оплату труда и содержание органов местного самоуправления</t>
  </si>
  <si>
    <t>Отношение количества оформленных документов по оценке недвижимости, признание прав муниципальной собственности, в отношении которых изготовлены оценочные и технические планы к общему количеству требующих оформления документов</t>
  </si>
  <si>
    <t>баллы</t>
  </si>
  <si>
    <t>Доля объектов недвижимости, находящихся в муниципальной собственности, поставленных на кадастровый учет, в отношении которых изготовлены технические и межевые планы к общему количеству объектов недвижимости, подлежащие межеванию</t>
  </si>
  <si>
    <t>Удельный вес исполненных обязательств по предоставлению субсидий гражданам, ведущим личное подсобное хозяйство, от общего количества субсидий на возмещение части затрат по производству молока</t>
  </si>
  <si>
    <t>Доля отремонтированных водопроводных сетей и колодцев, находящихся на территории поселения от общего количества водопроводных сетей и колодцев, находящихся на территории поселения требующих проведение ремонтных работ</t>
  </si>
  <si>
    <t>Отношение количества мест захоронения, в отношении которых произведены работы к общему числу мест захоронения находящихся на территории поселения</t>
  </si>
  <si>
    <t>Отношение количества потребляемой электроэнергии за отчетный период текущего года к количеству потребляемой электроэнергии за отчетный период предыдущего года</t>
  </si>
  <si>
    <t>Отношение проведенных работ по благоустройству территории поселения к общему количеству плановых работ по благоустройству поселения</t>
  </si>
  <si>
    <t>Доля проведенных мероприятий для детей и молодежи от общего количества мероприятий в отчетном периоде в данной области (т.е. для детей и молодежи)</t>
  </si>
  <si>
    <t>Удельный вес выполненных мероприятий по развитию физической культуры и спорта от общего  количества мероприятий в области спорта</t>
  </si>
  <si>
    <t xml:space="preserve"> -</t>
  </si>
  <si>
    <t xml:space="preserve"> - </t>
  </si>
  <si>
    <t>Доля выполнения количества прочих мероприятий к общему числу прочих мероприятий на текущий период</t>
  </si>
  <si>
    <t>Удельный вес исполненных обязательств по предоставлению субсидий на обеспечение проживающих в поселениях и нуждающихся в жилых помещениях малоимущих граждан жилыми помещениями, от общего количества субсидий на проведение этих мероприятий</t>
  </si>
  <si>
    <t>Удельный вес исполненных обязательств по предоставлению субсидий на организацию в границах поселения водоснабжения населения, от общего количества субсидий на проведение этих мероприятий</t>
  </si>
  <si>
    <t>Динамика движения количества граждан, состоящих на воинском учете предыдущего года к количеству граждан, состоящих на воинском учете текущего года</t>
  </si>
  <si>
    <t>Отношение количества человек, занятых общественными работами в текущем году к количеству человек занятых общественными работами в предыдущем году</t>
  </si>
  <si>
    <t>Доля дорог местного значения, в отношении которых произведены работы от общего количества дорог, требуемых техническое и эксплуатационное обслуживание</t>
  </si>
  <si>
    <t xml:space="preserve"> Количество проведённых мероприятий по капитальному  и текущему ремонту многоквартирных домов</t>
  </si>
  <si>
    <t>Уровень предоставленных муниципальных услуг сельскими клубами  за отчетный период к общему количеству планируемых услуг в данной области</t>
  </si>
  <si>
    <t>Доля исполненных обязательств по доплате к трудовой пенсии лицам, замещавшим отдельные муниципальные должности от общей суммы запланированных обязательств в отчетном периоде</t>
  </si>
  <si>
    <t>в том числе неисполненные обязательства в предыдущем году</t>
  </si>
  <si>
    <t xml:space="preserve">1.Налоговых и неналоговых доходов, поступлений в местный бюджет нецелевого характера </t>
  </si>
  <si>
    <t xml:space="preserve">2.Поступлений в местный бюджет целевого характера </t>
  </si>
  <si>
    <t>№п/п</t>
  </si>
  <si>
    <t>1.1</t>
  </si>
  <si>
    <t>1.1.1</t>
  </si>
  <si>
    <t>1.1.2</t>
  </si>
  <si>
    <t>1.1.3</t>
  </si>
  <si>
    <t>1.1.4</t>
  </si>
  <si>
    <t>1.1.5</t>
  </si>
  <si>
    <t>1.1.6</t>
  </si>
  <si>
    <t>1.1.8</t>
  </si>
  <si>
    <t>2</t>
  </si>
  <si>
    <t>2.1</t>
  </si>
  <si>
    <t>2.1.1</t>
  </si>
  <si>
    <t>2.1.2</t>
  </si>
  <si>
    <t>2.1.3</t>
  </si>
  <si>
    <t>2.1.4</t>
  </si>
  <si>
    <t>2.2</t>
  </si>
  <si>
    <t>2.2.1</t>
  </si>
  <si>
    <t>2.2.2</t>
  </si>
  <si>
    <t>3</t>
  </si>
  <si>
    <t>3.1</t>
  </si>
  <si>
    <t>3.1.1</t>
  </si>
  <si>
    <t>3.1.2</t>
  </si>
  <si>
    <t>3.1.6</t>
  </si>
  <si>
    <t>2.3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</si>
  <si>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</si>
  <si>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</si>
  <si>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</si>
  <si>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</si>
  <si>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</si>
  <si>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</si>
  <si>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</si>
  <si>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</si>
  <si>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Итого по муниципальной программе</t>
  </si>
  <si>
    <t>2.3.9</t>
  </si>
  <si>
    <t>1.1.9</t>
  </si>
  <si>
    <t>2.1.5</t>
  </si>
  <si>
    <r>
      <t xml:space="preserve">Задача 1 подпрограммы1 муниципальной программы:    </t>
    </r>
    <r>
      <rPr>
        <sz val="9"/>
        <rFont val="Times New Roman"/>
        <family val="1"/>
        <charset val="204"/>
      </rPr>
      <t xml:space="preserve"> Реализация исполнительных и распределительных функций  и переданных  полномочий</t>
    </r>
  </si>
  <si>
    <r>
      <t xml:space="preserve">Основное мероприятие: </t>
    </r>
    <r>
      <rPr>
        <sz val="9"/>
        <rFont val="Times New Roman"/>
        <family val="1"/>
        <charset val="204"/>
      </rPr>
      <t xml:space="preserve"> Повышение эффективности деятельности сельского поселения</t>
    </r>
  </si>
  <si>
    <r>
      <t>Задача 1 подпрограммы2 муниципальной программы:</t>
    </r>
    <r>
      <rPr>
        <sz val="9"/>
        <rFont val="Times New Roman"/>
        <family val="1"/>
        <charset val="204"/>
      </rPr>
      <t xml:space="preserve"> Развитие системы управления собственностью, создание условий для обеспечения выполнения полномочий в сфере национальной экономики</t>
    </r>
  </si>
  <si>
    <r>
      <t xml:space="preserve">Основное мероприятие №1: </t>
    </r>
    <r>
      <rPr>
        <sz val="9"/>
        <rFont val="Times New Roman"/>
        <family val="1"/>
        <charset val="204"/>
      </rPr>
      <t>Совершенствование системы управления собственностью, обеспечение выполнения полномочий в сфере национальной экономики</t>
    </r>
  </si>
  <si>
    <r>
      <t xml:space="preserve">мероприятие №1:               </t>
    </r>
    <r>
      <rPr>
        <sz val="9"/>
        <rFont val="Times New Roman"/>
        <family val="1"/>
        <charset val="204"/>
      </rPr>
      <t>Оформление технической документации на объекты недвижимого имущества</t>
    </r>
  </si>
  <si>
    <r>
      <t xml:space="preserve">Задача 2 подпрограммы2 муниципальной программы: </t>
    </r>
    <r>
      <rPr>
        <sz val="9"/>
        <rFont val="Times New Roman"/>
        <family val="1"/>
        <charset val="204"/>
      </rPr>
      <t xml:space="preserve"> Обеспечение эффективного осуществления своих полномочий в развитии дорожного хозяйства</t>
    </r>
  </si>
  <si>
    <r>
      <t xml:space="preserve">Основное мероприятие №2:  </t>
    </r>
    <r>
      <rPr>
        <sz val="9"/>
        <rFont val="Times New Roman"/>
        <family val="1"/>
        <charset val="204"/>
      </rPr>
      <t>Развитие дорожного хозяйства.</t>
    </r>
  </si>
  <si>
    <r>
      <t xml:space="preserve">мероприятие №1:               </t>
    </r>
    <r>
      <rPr>
        <sz val="9"/>
        <rFont val="Times New Roman"/>
        <family val="1"/>
        <charset val="204"/>
      </rPr>
      <t>Содержание, ремонт автомобильных дорог и проведение мероприятий, связанных с дорожным хозяйством</t>
    </r>
  </si>
  <si>
    <r>
      <t xml:space="preserve">Задача 3 подпрограммы2 муниципальной программы: </t>
    </r>
    <r>
      <rPr>
        <sz val="9"/>
        <rFont val="Times New Roman"/>
        <family val="1"/>
        <charset val="204"/>
      </rPr>
      <t>Создание условий выполнения полномочий  развития жилищно-коммунального хозяйства</t>
    </r>
  </si>
  <si>
    <r>
      <t xml:space="preserve">мероприятие №2:               </t>
    </r>
    <r>
      <rPr>
        <sz val="9"/>
        <rFont val="Times New Roman"/>
        <family val="1"/>
        <charset val="204"/>
      </rPr>
      <t>Мероприятия в области коммунального хозяйства</t>
    </r>
  </si>
  <si>
    <r>
      <t xml:space="preserve">Основное мероприятие: </t>
    </r>
    <r>
      <rPr>
        <sz val="9"/>
        <rFont val="Times New Roman"/>
        <family val="1"/>
        <charset val="204"/>
      </rPr>
      <t>Осуществление управления в сфере образования, культуры, спорта и социальной политики</t>
    </r>
  </si>
  <si>
    <r>
      <t xml:space="preserve">мероприятие №1:              </t>
    </r>
    <r>
      <rPr>
        <sz val="9"/>
        <rFont val="Times New Roman"/>
        <family val="1"/>
        <charset val="204"/>
      </rPr>
      <t>Организация и проведение мероприятий для детей и молодежи</t>
    </r>
  </si>
  <si>
    <r>
      <t xml:space="preserve">мероприятие №2:             </t>
    </r>
    <r>
      <rPr>
        <sz val="9"/>
        <rFont val="Times New Roman"/>
        <family val="1"/>
        <charset val="204"/>
      </rPr>
      <t xml:space="preserve">  Обеспечение доступности и качества культурных благ и услуг на территории поселения</t>
    </r>
  </si>
  <si>
    <t>Отношение проведенных мероприятий  к общему количеству плановых мероприятий</t>
  </si>
  <si>
    <r>
      <t xml:space="preserve">Цель муниципальной программы:   </t>
    </r>
    <r>
      <rPr>
        <sz val="9"/>
        <rFont val="Times New Roman"/>
        <family val="1"/>
        <charset val="204"/>
      </rPr>
      <t xml:space="preserve"> Создание условий для повышения эффективности  деятельности Администрации Элитовского сельского поселения в решении вопросов местного значения, осуществления переданных полномочий</t>
    </r>
  </si>
  <si>
    <r>
      <t xml:space="preserve">Задача 1 муниципальной программы: </t>
    </r>
    <r>
      <rPr>
        <sz val="9"/>
        <rFont val="Times New Roman"/>
        <family val="1"/>
        <charset val="204"/>
      </rPr>
      <t>Осуществление исполнительных и распределительных функций  местного самоуправления и переданных ей полномочий</t>
    </r>
  </si>
  <si>
    <r>
      <t xml:space="preserve">Цель подпрограммы 1 муниципальной программы: </t>
    </r>
    <r>
      <rPr>
        <sz val="9"/>
        <rFont val="Times New Roman"/>
        <family val="1"/>
        <charset val="204"/>
      </rPr>
      <t>Осуществление исполнительных и распределительных функций  местного самоуправления и переданных ей полномочий</t>
    </r>
  </si>
  <si>
    <r>
      <t xml:space="preserve">Задача 2 муниципальной программы:  </t>
    </r>
    <r>
      <rPr>
        <sz val="9"/>
        <rFont val="Times New Roman"/>
        <family val="1"/>
        <charset val="204"/>
      </rPr>
      <t>Создание условий для развития экономического потенциала</t>
    </r>
  </si>
  <si>
    <r>
      <t xml:space="preserve">Цель подпрограммы 2 муниципальной программы:  </t>
    </r>
    <r>
      <rPr>
        <sz val="9"/>
        <rFont val="Times New Roman"/>
        <family val="1"/>
        <charset val="204"/>
      </rPr>
      <t>Создание условий для развития экономического потенциала</t>
    </r>
  </si>
  <si>
    <r>
      <t xml:space="preserve">Цель подпрограммы 3 муниципальной программы:  </t>
    </r>
    <r>
      <rPr>
        <sz val="9"/>
        <rFont val="Times New Roman"/>
        <family val="1"/>
        <charset val="204"/>
      </rPr>
      <t>Создание условий для развитие социальной структуры сельского поселения</t>
    </r>
  </si>
  <si>
    <r>
      <t xml:space="preserve">Основное мероприятие №3:  </t>
    </r>
    <r>
      <rPr>
        <sz val="9"/>
        <rFont val="Times New Roman"/>
        <family val="1"/>
        <charset val="204"/>
      </rPr>
      <t>Развитие жилищно-коммунальной инфраструктуры</t>
    </r>
    <r>
      <rPr>
        <b/>
        <sz val="9"/>
        <rFont val="Times New Roman"/>
        <family val="1"/>
        <charset val="204"/>
      </rPr>
      <t xml:space="preserve"> </t>
    </r>
  </si>
  <si>
    <t>Задача 1 подпрограммы3 муниципальной программы:     Реализация поставленной цели в сфере образования.культуры.спорта и социальной политики</t>
  </si>
  <si>
    <r>
      <t xml:space="preserve">Задача 3 муниципальной программы: </t>
    </r>
    <r>
      <rPr>
        <sz val="9"/>
        <rFont val="Times New Roman"/>
        <family val="1"/>
        <charset val="204"/>
      </rPr>
      <t>Создание условий для развития социальной структуры сельского поселения</t>
    </r>
  </si>
  <si>
    <r>
      <t xml:space="preserve">мероприятие №1:           </t>
    </r>
    <r>
      <rPr>
        <sz val="9"/>
        <rFont val="Times New Roman"/>
        <family val="1"/>
        <charset val="204"/>
      </rPr>
      <t xml:space="preserve">   Мероприятия в области жилищного хозяйства</t>
    </r>
  </si>
  <si>
    <t>Удельный вес исполненных обязательств по предоставлению субсидий на предоставление помещения для работы сотруднику, замещающему должность участкового уполномоченного полиции от общего количества субсидий на проведение этих мероприятий</t>
  </si>
  <si>
    <t xml:space="preserve">    Доля выполнения количества мероприятий в области проведения выборов к общему количеству мероприятий на текущий период                                 </t>
  </si>
  <si>
    <t>всего по годам реализации муниципальной программы</t>
  </si>
  <si>
    <r>
      <t xml:space="preserve">мероприятие №8:        </t>
    </r>
    <r>
      <rPr>
        <sz val="9"/>
        <rFont val="Times New Roman"/>
        <family val="1"/>
        <charset val="204"/>
      </rPr>
      <t xml:space="preserve">    Обеспечение проживающих в поселениях и нуждающихся в жилых помещениях малоимущих граждан жилыми помещениями</t>
    </r>
  </si>
  <si>
    <r>
      <t xml:space="preserve">мероприятие №9: </t>
    </r>
    <r>
      <rPr>
        <sz val="9"/>
        <rFont val="Times New Roman"/>
        <family val="1"/>
        <charset val="204"/>
      </rPr>
      <t xml:space="preserve"> Предоставление помещения для работы сотруднику, замещающему должность участкового уполномоченного полиции</t>
    </r>
  </si>
  <si>
    <r>
      <t xml:space="preserve">мероприятие №1:            </t>
    </r>
    <r>
      <rPr>
        <sz val="9"/>
        <rFont val="Times New Roman"/>
        <family val="1"/>
        <charset val="204"/>
      </rPr>
      <t xml:space="preserve">    Приобретение, содержание и ремонт казенного имущества</t>
    </r>
  </si>
  <si>
    <r>
      <t xml:space="preserve">мероприятие №2:      </t>
    </r>
    <r>
      <rPr>
        <sz val="9"/>
        <rFont val="Times New Roman"/>
        <family val="1"/>
        <charset val="204"/>
      </rPr>
      <t xml:space="preserve">          Обеспечение первичных мер пожарной безопасности</t>
    </r>
  </si>
  <si>
    <r>
      <t xml:space="preserve">мероприятие №3:        </t>
    </r>
    <r>
      <rPr>
        <sz val="9"/>
        <rFont val="Times New Roman"/>
        <family val="1"/>
        <charset val="204"/>
      </rPr>
      <t xml:space="preserve">    Проведение выборов в органы местного самоуправления</t>
    </r>
  </si>
  <si>
    <r>
      <t xml:space="preserve">мероприятие №5:       </t>
    </r>
    <r>
      <rPr>
        <sz val="9"/>
        <rFont val="Times New Roman"/>
        <family val="1"/>
        <charset val="204"/>
      </rPr>
      <t xml:space="preserve">         Руководство и управление в сфере установленных функций органов местного самоуправления       </t>
    </r>
  </si>
  <si>
    <r>
      <t xml:space="preserve">мероприятие №6:           </t>
    </r>
    <r>
      <rPr>
        <sz val="9"/>
        <rFont val="Times New Roman"/>
        <family val="1"/>
        <charset val="204"/>
      </rPr>
      <t xml:space="preserve">     Реализация прочих мероприятий</t>
    </r>
  </si>
  <si>
    <r>
      <t xml:space="preserve">мероприятие №2:               </t>
    </r>
    <r>
      <rPr>
        <sz val="9"/>
        <rFont val="Times New Roman"/>
        <family val="1"/>
        <charset val="204"/>
      </rPr>
      <t xml:space="preserve"> Оформление кадастровой документации по формированию земельных участков</t>
    </r>
  </si>
  <si>
    <r>
      <t xml:space="preserve">мероприятие №3:                </t>
    </r>
    <r>
      <rPr>
        <sz val="9"/>
        <rFont val="Times New Roman"/>
        <family val="1"/>
        <charset val="204"/>
      </rPr>
      <t>Уличное освещение</t>
    </r>
  </si>
  <si>
    <r>
      <t xml:space="preserve">мероприятие №4:         </t>
    </r>
    <r>
      <rPr>
        <sz val="9"/>
        <rFont val="Times New Roman"/>
        <family val="1"/>
        <charset val="204"/>
      </rPr>
      <t xml:space="preserve">       Организация и содержание мест захоронения</t>
    </r>
  </si>
  <si>
    <r>
      <t xml:space="preserve">мероприятие №5:             </t>
    </r>
    <r>
      <rPr>
        <sz val="9"/>
        <rFont val="Times New Roman"/>
        <family val="1"/>
        <charset val="204"/>
      </rPr>
      <t xml:space="preserve">  Мероприятия по благоустройству сельского поселения</t>
    </r>
  </si>
  <si>
    <r>
      <t xml:space="preserve">мероприятие №8:               </t>
    </r>
    <r>
      <rPr>
        <sz val="9"/>
        <rFont val="Times New Roman"/>
        <family val="1"/>
        <charset val="204"/>
      </rPr>
      <t xml:space="preserve"> Организация в границах поселения водоснабжения населения</t>
    </r>
  </si>
  <si>
    <t>Итого по подпрограмме 4 муниципальной программы</t>
  </si>
  <si>
    <r>
      <t xml:space="preserve">Задача 4 подпрограммы 4 муниципальной программы: </t>
    </r>
    <r>
      <rPr>
        <sz val="9"/>
        <rFont val="Times New Roman"/>
        <family val="1"/>
        <charset val="204"/>
      </rPr>
      <t xml:space="preserve"> Обеспечение эффективного осуществления своих полномочий в развитии энергосбережения </t>
    </r>
  </si>
  <si>
    <r>
      <t xml:space="preserve">мероприятие №1:               </t>
    </r>
    <r>
      <rPr>
        <sz val="9"/>
        <rFont val="Times New Roman"/>
        <family val="1"/>
        <charset val="204"/>
      </rPr>
      <t xml:space="preserve">Обеспечение снижения энергетических издержек </t>
    </r>
  </si>
  <si>
    <r>
      <t xml:space="preserve">Основное мероприятие №1:  </t>
    </r>
    <r>
      <rPr>
        <sz val="9"/>
        <rFont val="Times New Roman"/>
        <family val="1"/>
        <charset val="204"/>
      </rPr>
      <t>Развитие энергетической эффективности экономики и сокращение энергетических издержек</t>
    </r>
  </si>
  <si>
    <t>Доля проведенных мероприятий по снижению энергетических издержек от общего количества запланированных мероприятий в отчетном периоде</t>
  </si>
  <si>
    <r>
      <t xml:space="preserve">мероприятие №3:                </t>
    </r>
    <r>
      <rPr>
        <sz val="9"/>
        <rFont val="Times New Roman"/>
        <family val="1"/>
        <charset val="204"/>
      </rPr>
      <t>Выплата пенсий за выслугу лет муниципальным служащим</t>
    </r>
  </si>
  <si>
    <r>
      <t xml:space="preserve">мероприятие №4:              </t>
    </r>
    <r>
      <rPr>
        <sz val="9"/>
        <rFont val="Times New Roman"/>
        <family val="1"/>
        <charset val="204"/>
      </rPr>
      <t xml:space="preserve"> Социальные выплаты гражданам, попавшим в трудную жизненную ситуацию</t>
    </r>
  </si>
  <si>
    <r>
      <t xml:space="preserve">мероприятие №5:               </t>
    </r>
    <r>
      <rPr>
        <sz val="9"/>
        <rFont val="Times New Roman"/>
        <family val="1"/>
        <charset val="204"/>
      </rPr>
      <t>Мероприятия в области физической культуры и спорта</t>
    </r>
  </si>
  <si>
    <t>рез.фонд</t>
  </si>
  <si>
    <t>усл.утвер.рас.</t>
  </si>
  <si>
    <r>
      <t xml:space="preserve">мероприятие №3:               </t>
    </r>
    <r>
      <rPr>
        <sz val="9"/>
        <rFont val="Times New Roman"/>
        <family val="1"/>
        <charset val="204"/>
      </rPr>
      <t xml:space="preserve"> Природоохранные мероприятия</t>
    </r>
  </si>
  <si>
    <r>
      <t xml:space="preserve">мероприятие №4:                </t>
    </r>
    <r>
      <rPr>
        <sz val="9"/>
        <rFont val="Times New Roman"/>
        <family val="1"/>
        <charset val="204"/>
      </rPr>
      <t xml:space="preserve"> Участие в организации и финансировании проведения общественных работ</t>
    </r>
  </si>
  <si>
    <r>
      <t xml:space="preserve">мероприятие №5:               </t>
    </r>
    <r>
      <rPr>
        <sz val="9"/>
        <rFont val="Times New Roman"/>
        <family val="1"/>
        <charset val="204"/>
      </rPr>
      <t xml:space="preserve"> Предоставление субсидий гражданам, ведущим личное подсобное хозяйство, на возмещение части затрат по производству молока</t>
    </r>
  </si>
  <si>
    <t xml:space="preserve">   -</t>
  </si>
  <si>
    <t>4</t>
  </si>
  <si>
    <t>4.1.</t>
  </si>
  <si>
    <t>4.1.1.</t>
  </si>
  <si>
    <t>1.Налоговых и неналоговых доходов, поступлений в местный бюджет нецелевого характера (далее - источник №1)</t>
  </si>
  <si>
    <t>2.Поступлений в местный бюджет целевого характера  (далее - источник №2)</t>
  </si>
  <si>
    <t>1. источник №1</t>
  </si>
  <si>
    <t>2. источник №2</t>
  </si>
  <si>
    <t xml:space="preserve">Доля использованных средств на приобретение, содержание и ремонт казенного имущества к общей сумме запланированных средств на текущий год. </t>
  </si>
  <si>
    <t>Доля использованных средств в области обеспечения первичных мер пожарной безопасности к общей сумме запланированных средств на текущий период.</t>
  </si>
  <si>
    <t>Доля использованных  средств в области осуществление деятельности МКУ «Административно-хозяйственное управление» к общей сумме запланированных средств на текущий период по данному направлению</t>
  </si>
  <si>
    <t>Целевые индикаторы реализации мероприятия муниципальной программы</t>
  </si>
  <si>
    <r>
      <t>мероприятие №4:</t>
    </r>
    <r>
      <rPr>
        <sz val="9"/>
        <rFont val="Times New Roman"/>
        <family val="1"/>
        <charset val="204"/>
      </rPr>
      <t xml:space="preserve">  Осуществление деятельности МКУ "Административно-хозяйственное учреждение"</t>
    </r>
  </si>
  <si>
    <t xml:space="preserve">СТРУКТУРА
 муниципальной программы Элитовского сельского поселения  Москаленского муниципального района Омской области
"Управление и обеспечение выполнения полномочий в Элитовском сельском поселении Москаленского муниципального района Омской области" </t>
  </si>
  <si>
    <t>Доля исполненных обязательств по социальным выплатам граж-данам, попавшим в трудную жизнен-ную ситуацию от общей суммы запланированных обязательств в отчетном периоде</t>
  </si>
  <si>
    <t>Приложение №1
постановлению главы Элитовского сельского поселения Москаленского Муниципального района Омской области</t>
  </si>
  <si>
    <t xml:space="preserve">Приложение №6
к муниципальной программе "Управление и обеспечение выполнения полномочий в Элитовском сельском поселении Москаленского Муниципального района Омской области" </t>
  </si>
  <si>
    <t>Удельный вес исполненных обязательств по созданию условий для организации досуга и обеспечению жителей Элитовского сельского поселения услугами организаций культуры</t>
  </si>
  <si>
    <r>
      <rPr>
        <b/>
        <sz val="9"/>
        <rFont val="Times New Roman"/>
        <family val="1"/>
        <charset val="204"/>
      </rPr>
      <t xml:space="preserve">мероприятие №6:     </t>
    </r>
    <r>
      <rPr>
        <sz val="9"/>
        <rFont val="Times New Roman"/>
        <family val="1"/>
        <charset val="204"/>
      </rPr>
      <t xml:space="preserve">            Создание условий для организации досуга и обеспечению жителей Элитовского сельского поселения услугами организаций культуры</t>
    </r>
  </si>
  <si>
    <r>
      <rPr>
        <b/>
        <sz val="9"/>
        <rFont val="Times New Roman"/>
        <family val="1"/>
        <charset val="204"/>
      </rPr>
      <t xml:space="preserve">мероприятие №7:  </t>
    </r>
    <r>
      <rPr>
        <sz val="9"/>
        <rFont val="Times New Roman"/>
        <family val="1"/>
        <charset val="204"/>
      </rPr>
      <t xml:space="preserve">        Участие в организации деятельности по утилизации, обезвреживанию, захоронению твердых коммунальных отходов</t>
    </r>
  </si>
  <si>
    <t>Удельный вес исполненных обязательств по предоставлению межбюджетных трансфертов на участие в организации деятельности по утилизации, обезвреживанию, захоронению твердых коммунальных отходов, от общего количества трансфертов на проведение этих мероприятий</t>
  </si>
  <si>
    <t>1.1.7</t>
  </si>
  <si>
    <t>3.1.3</t>
  </si>
  <si>
    <t>3.1.4</t>
  </si>
  <si>
    <t>3.1.5</t>
  </si>
  <si>
    <r>
      <t xml:space="preserve">мероприятие №7:           </t>
    </r>
    <r>
      <rPr>
        <sz val="9"/>
        <rFont val="Times New Roman"/>
        <family val="1"/>
        <charset val="204"/>
      </rPr>
      <t xml:space="preserve">     Осуществление первичного воинского учета органами местного самоуправления поселений, муниципальных и городских округов</t>
    </r>
  </si>
  <si>
    <r>
      <t xml:space="preserve">мероприятие №9:               </t>
    </r>
    <r>
      <rPr>
        <sz val="9"/>
        <rFont val="Times New Roman"/>
        <family val="1"/>
        <charset val="204"/>
      </rPr>
      <t xml:space="preserve">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  </r>
  </si>
  <si>
    <t>Удельный вес исполненных обязательств по предоставлению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от общего количества трансфертов на проведение этих мероприятий</t>
  </si>
  <si>
    <t>2.3.10</t>
  </si>
  <si>
    <t>мероприятие №10:               Организация в границах поселения газоснабжения населения</t>
  </si>
  <si>
    <t>Удельный вес исполненных обязательств по предоставлению субсидий на организацию в границах поселения газоснабжения населения, от общего количества субсидий на проведение этих мероприятий</t>
  </si>
  <si>
    <t>3.1.7</t>
  </si>
  <si>
    <r>
      <rPr>
        <b/>
        <sz val="9"/>
        <rFont val="Times New Roman"/>
        <family val="1"/>
        <charset val="204"/>
      </rPr>
      <t xml:space="preserve">мероприятие №7:     </t>
    </r>
    <r>
      <rPr>
        <sz val="9"/>
        <rFont val="Times New Roman"/>
        <family val="1"/>
        <charset val="204"/>
      </rPr>
      <t xml:space="preserve">            Подготовка и прохождение отопительного периода для оплаты потребления топливно-энергетических ресурсов муниципальных учреждений поселений</t>
    </r>
  </si>
  <si>
    <t>Удельный вес исполненных обязательств по подготовке и прохождении отопительного периода для оплаты потребления топливно-энергетических ресурсов муниципальных учреждений поселений, от общего количества межбюджетных трансфертов на проведение этих мероприятий.</t>
  </si>
  <si>
    <r>
      <t xml:space="preserve">мероприятие №6:               </t>
    </r>
    <r>
      <rPr>
        <sz val="9"/>
        <rFont val="Times New Roman"/>
        <family val="1"/>
        <charset val="204"/>
      </rPr>
      <t>Прочие мероприятия в области  жилищного хозяйства</t>
    </r>
  </si>
  <si>
    <t>2.3.11</t>
  </si>
  <si>
    <t>мероприятие №11:               Разработка проектно-сметной документации для участия в конкурсном отборе инициативных проектов</t>
  </si>
  <si>
    <t>Удельный вес исполненных обязательств по разработке проектно-сметной документации для участия в конкурсном отборе инициативных проектов, от общего количества межбюджетных трансфертов на проведение этих мероприятий</t>
  </si>
  <si>
    <t>1.1.10</t>
  </si>
  <si>
    <r>
      <t xml:space="preserve">мероприятие №10: </t>
    </r>
    <r>
      <rPr>
        <sz val="9"/>
        <rFont val="Times New Roman"/>
        <family val="1"/>
        <charset val="204"/>
      </rPr>
      <t xml:space="preserve"> Подготовка и прохождение отопительного периода для оплаты потребления топливно-энергетических ресурсов муниципальных учреждений поселений</t>
    </r>
  </si>
  <si>
    <t>Удельный вес исполненных обязательств по предоставлению субсидий на подготовку и прохождение отопительного периода для оплаты потребления топливно-энергетических ресурсов муниципальных учреждений поселений от общего количества субсидий на проведение этих мероприятий</t>
  </si>
  <si>
    <t xml:space="preserve">    -</t>
  </si>
  <si>
    <t xml:space="preserve">  -</t>
  </si>
  <si>
    <r>
      <rPr>
        <b/>
        <sz val="9"/>
        <rFont val="Times New Roman"/>
        <family val="1"/>
        <charset val="204"/>
      </rPr>
      <t xml:space="preserve">мероприятие №8:    Развитие сети учреждений культурно-досугового типа </t>
    </r>
    <r>
      <rPr>
        <sz val="9"/>
        <rFont val="Times New Roman"/>
        <family val="1"/>
        <charset val="204"/>
      </rPr>
      <t xml:space="preserve">         </t>
    </r>
  </si>
  <si>
    <t>Удельный вес исполненных обязательств на развитие сети учреждений культурно-досугового типа, от общего количества субсидии на проведение этих мероприятий.</t>
  </si>
  <si>
    <t xml:space="preserve"> </t>
  </si>
  <si>
    <t>1.1.11</t>
  </si>
  <si>
    <r>
      <t xml:space="preserve">мероприятие №11:        </t>
    </r>
    <r>
      <rPr>
        <sz val="9"/>
        <rFont val="Times New Roman"/>
        <family val="1"/>
        <charset val="204"/>
      </rPr>
      <t xml:space="preserve">    Обеспечение проживающих в поселениях и нуждающихся в жилых помещениях малоимущих граждан жилыми помещениями</t>
    </r>
  </si>
  <si>
    <t>2.2.3</t>
  </si>
  <si>
    <t>2.2.4</t>
  </si>
  <si>
    <r>
      <t xml:space="preserve">мероприятие №2: </t>
    </r>
    <r>
      <rPr>
        <sz val="9"/>
        <rFont val="Times New Roman"/>
        <family val="1"/>
        <charset val="204"/>
      </rPr>
      <t>Ремонт автомобильной дороги, расположенной по адресу: Омская область, Москаленский муниципальный район, д. Северное, ул.Центральная (от дома 12 до дома №36)</t>
    </r>
  </si>
  <si>
    <r>
      <t xml:space="preserve">мероприятие №3: </t>
    </r>
    <r>
      <rPr>
        <sz val="9"/>
        <rFont val="Times New Roman"/>
        <family val="1"/>
        <charset val="204"/>
      </rPr>
      <t>Содержание автомобильной дороги, расположенной по адресу: Омская область, Москаленский район, п. Помурино, ул.Центральная (от дома №1 до дома №19)</t>
    </r>
  </si>
  <si>
    <r>
      <t xml:space="preserve">мероприятие №4: </t>
    </r>
    <r>
      <rPr>
        <sz val="9"/>
        <rFont val="Times New Roman"/>
        <family val="1"/>
        <charset val="204"/>
      </rPr>
      <t>Ремонт автомобильной дороги, расположенной по адресу: Омская область, Москаленский район, с. Элита, ул. Школьная (от дома № 1 до дома № 27), Элитовского сельского поселения Москаленского муниципального района Омской области</t>
    </r>
  </si>
  <si>
    <t>3.1.8</t>
  </si>
  <si>
    <r>
      <rPr>
        <b/>
        <sz val="9"/>
        <rFont val="Times New Roman"/>
        <family val="1"/>
        <charset val="204"/>
      </rPr>
      <t xml:space="preserve">мероприятие №9:  </t>
    </r>
    <r>
      <rPr>
        <sz val="9"/>
        <rFont val="Times New Roman"/>
        <family val="1"/>
        <charset val="204"/>
      </rPr>
      <t xml:space="preserve"> Обеспечение развития и укрепления материально-технической базы домов культуры в населенных пунктах с числом жителей до 50 тысяч человек  </t>
    </r>
  </si>
  <si>
    <t>Удельный вес исполненных обязательств на Обеспечение развития и укрепления материально-технической базы домов культуры в населенных пунктах с числом жителей до 50 тысяч человек , от общего количества субсидии на проведение этих мероприятий.</t>
  </si>
  <si>
    <t>Удельный вес исполненных обязательств на ремонт автомобильной дороги, расположенной по адресу: Омская область, Москаленский муниципальный район, д. Северное, ул.Центральная (от дома 12 до дома №36), от общего количества субсидий на проведение этих мероприятий</t>
  </si>
  <si>
    <t>Удельный вес исполненных обязательств  на содержание автомобильной дороги, расположенной по адресу: Омская область, Москаленский район, п. Помурино, ул.Центральная (от дома №1 до дома №19), от общего количества субсидий на проведение этих мероприятий</t>
  </si>
  <si>
    <t>Удельный вес исполненных обязательств на ремонт автомобильной дороги, расположенной по адресу: Омская область, Москаленский район, с. Элита, ул. Школьная (от дома № 1 до дома № 27), Элитовского сельского поселения Москаленского муниципального района Омской области, от общего количества субсидий на проведение этих мероприятий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</si>
</sst>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sz val="7.5"/>
      <name val="Times New Roman"/>
      <family val="1"/>
      <charset val="204"/>
    </font>
    <font>
      <b/>
      <sz val="7.5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textRotation="90"/>
    </xf>
    <xf numFmtId="2" fontId="4" fillId="0" borderId="0" xfId="0" applyNumberFormat="1" applyFont="1" applyFill="1" applyAlignment="1">
      <alignment vertical="center"/>
    </xf>
    <xf numFmtId="0" fontId="4" fillId="0" borderId="0" xfId="0" applyFont="1" applyFill="1"/>
    <xf numFmtId="1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2" fontId="6" fillId="0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" fontId="4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textRotation="90"/>
    </xf>
    <xf numFmtId="4" fontId="8" fillId="0" borderId="0" xfId="0" applyNumberFormat="1" applyFont="1" applyFill="1" applyAlignment="1">
      <alignment vertical="center"/>
    </xf>
    <xf numFmtId="2" fontId="4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center" textRotation="90"/>
    </xf>
    <xf numFmtId="0" fontId="9" fillId="0" borderId="0" xfId="0" applyFont="1" applyFill="1" applyAlignment="1">
      <alignment vertical="center" textRotation="90"/>
    </xf>
    <xf numFmtId="1" fontId="1" fillId="0" borderId="1" xfId="0" applyNumberFormat="1" applyFont="1" applyFill="1" applyBorder="1" applyAlignment="1">
      <alignment horizontal="center" vertical="center" textRotation="90" wrapText="1"/>
    </xf>
    <xf numFmtId="4" fontId="8" fillId="0" borderId="0" xfId="0" applyNumberFormat="1" applyFont="1" applyFill="1" applyAlignment="1">
      <alignment horizontal="center" vertical="top"/>
    </xf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center" vertical="top"/>
    </xf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top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textRotation="90"/>
    </xf>
    <xf numFmtId="4" fontId="1" fillId="0" borderId="0" xfId="0" applyNumberFormat="1" applyFont="1" applyFill="1" applyBorder="1" applyAlignment="1">
      <alignment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textRotation="90"/>
    </xf>
    <xf numFmtId="4" fontId="9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2" fontId="9" fillId="0" borderId="2" xfId="0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vertical="center" wrapText="1"/>
    </xf>
    <xf numFmtId="0" fontId="1" fillId="0" borderId="9" xfId="0" applyFont="1" applyFill="1" applyBorder="1"/>
    <xf numFmtId="0" fontId="1" fillId="0" borderId="10" xfId="0" applyFont="1" applyFill="1" applyBorder="1"/>
    <xf numFmtId="0" fontId="1" fillId="0" borderId="12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4" fontId="4" fillId="0" borderId="0" xfId="0" applyNumberFormat="1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textRotation="90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6" xfId="0" applyFont="1" applyFill="1" applyBorder="1" applyAlignment="1">
      <alignment horizontal="center" vertical="center" textRotation="90" wrapText="1"/>
    </xf>
    <xf numFmtId="0" fontId="4" fillId="2" borderId="7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textRotation="90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6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center" textRotation="90" wrapText="1"/>
    </xf>
    <xf numFmtId="0" fontId="1" fillId="0" borderId="11" xfId="0" applyFont="1" applyFill="1" applyBorder="1" applyAlignment="1">
      <alignment vertical="center" textRotation="90" wrapText="1"/>
    </xf>
    <xf numFmtId="0" fontId="1" fillId="0" borderId="13" xfId="0" applyFont="1" applyFill="1" applyBorder="1" applyAlignment="1">
      <alignment vertical="center" textRotation="90" wrapText="1"/>
    </xf>
    <xf numFmtId="0" fontId="1" fillId="0" borderId="9" xfId="0" applyFont="1" applyFill="1" applyBorder="1" applyAlignment="1">
      <alignment vertical="center" textRotation="90" wrapText="1"/>
    </xf>
    <xf numFmtId="0" fontId="1" fillId="0" borderId="0" xfId="0" applyFont="1" applyFill="1" applyBorder="1" applyAlignment="1">
      <alignment vertical="center" textRotation="90" wrapText="1"/>
    </xf>
    <xf numFmtId="0" fontId="1" fillId="0" borderId="14" xfId="0" applyFont="1" applyFill="1" applyBorder="1" applyAlignment="1">
      <alignment vertical="center" textRotation="90" wrapText="1"/>
    </xf>
    <xf numFmtId="0" fontId="1" fillId="0" borderId="10" xfId="0" applyFont="1" applyFill="1" applyBorder="1" applyAlignment="1">
      <alignment vertical="center" textRotation="90" wrapText="1"/>
    </xf>
    <xf numFmtId="0" fontId="1" fillId="0" borderId="12" xfId="0" applyFont="1" applyFill="1" applyBorder="1" applyAlignment="1">
      <alignment vertical="center" textRotation="90" wrapText="1"/>
    </xf>
    <xf numFmtId="0" fontId="1" fillId="0" borderId="15" xfId="0" applyFont="1" applyFill="1" applyBorder="1" applyAlignment="1">
      <alignment vertical="center" textRotation="90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textRotation="90" wrapText="1"/>
    </xf>
    <xf numFmtId="0" fontId="4" fillId="0" borderId="5" xfId="0" applyFont="1" applyFill="1" applyBorder="1" applyAlignment="1">
      <alignment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199"/>
  <sheetViews>
    <sheetView tabSelected="1" view="pageBreakPreview" topLeftCell="A122" zoomScaleNormal="100" zoomScaleSheetLayoutView="100" workbookViewId="0">
      <selection activeCell="K124" sqref="K124:N126"/>
    </sheetView>
  </sheetViews>
  <sheetFormatPr defaultColWidth="9.109375" defaultRowHeight="12"/>
  <cols>
    <col min="1" max="1" width="4.6640625" style="3" customWidth="1"/>
    <col min="2" max="2" width="17.33203125" style="4" customWidth="1"/>
    <col min="3" max="4" width="2.33203125" style="6" customWidth="1"/>
    <col min="5" max="5" width="7.6640625" style="32" customWidth="1"/>
    <col min="6" max="6" width="12" style="1" customWidth="1"/>
    <col min="7" max="7" width="12" style="7" bestFit="1" customWidth="1"/>
    <col min="8" max="9" width="19.109375" style="7" hidden="1" customWidth="1"/>
    <col min="10" max="10" width="11.109375" style="4" bestFit="1" customWidth="1"/>
    <col min="11" max="11" width="4.44140625" style="4" bestFit="1" customWidth="1"/>
    <col min="12" max="12" width="11.109375" style="4" customWidth="1"/>
    <col min="13" max="13" width="4.33203125" style="4" customWidth="1"/>
    <col min="14" max="14" width="11.109375" style="20" customWidth="1"/>
    <col min="15" max="15" width="4.33203125" style="20" customWidth="1"/>
    <col min="16" max="16" width="11.109375" style="20" customWidth="1"/>
    <col min="17" max="17" width="4.33203125" style="20" customWidth="1"/>
    <col min="18" max="18" width="11.109375" style="20" customWidth="1"/>
    <col min="19" max="19" width="5.44140625" style="4" customWidth="1"/>
    <col min="20" max="20" width="11.109375" style="20" customWidth="1"/>
    <col min="21" max="21" width="4.5546875" style="4" customWidth="1"/>
    <col min="22" max="22" width="15.44140625" style="31" customWidth="1"/>
    <col min="23" max="24" width="2.33203125" style="4" customWidth="1"/>
    <col min="25" max="25" width="2.33203125" style="4" hidden="1" customWidth="1"/>
    <col min="26" max="31" width="2.33203125" style="4" customWidth="1"/>
    <col min="32" max="16384" width="9.109375" style="8"/>
  </cols>
  <sheetData>
    <row r="1" spans="1:31" ht="45.6" customHeight="1">
      <c r="L1" s="60"/>
      <c r="M1" s="58"/>
      <c r="N1" s="76"/>
      <c r="O1" s="93" t="s">
        <v>148</v>
      </c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</row>
    <row r="2" spans="1:31" ht="43.2" customHeight="1">
      <c r="L2" s="61"/>
      <c r="M2" s="59"/>
      <c r="N2" s="63"/>
      <c r="O2" s="94" t="s">
        <v>149</v>
      </c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</row>
    <row r="3" spans="1:31" ht="10.95" customHeight="1">
      <c r="M3" s="50"/>
      <c r="N3" s="63"/>
      <c r="O3" s="63"/>
      <c r="P3" s="63"/>
      <c r="Q3" s="63"/>
      <c r="R3" s="63"/>
      <c r="S3" s="77"/>
      <c r="T3" s="63"/>
      <c r="U3" s="50"/>
      <c r="V3" s="30"/>
      <c r="W3" s="50"/>
      <c r="X3" s="50"/>
      <c r="Y3" s="50"/>
      <c r="Z3" s="50"/>
      <c r="AA3" s="50"/>
      <c r="AB3" s="50"/>
      <c r="AC3" s="80"/>
      <c r="AD3" s="50"/>
      <c r="AE3" s="50"/>
    </row>
    <row r="4" spans="1:31" ht="45.6" customHeight="1">
      <c r="B4" s="149" t="s">
        <v>146</v>
      </c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</row>
    <row r="5" spans="1:31" ht="28.2" customHeight="1">
      <c r="A5" s="85" t="s">
        <v>45</v>
      </c>
      <c r="B5" s="95" t="s">
        <v>0</v>
      </c>
      <c r="C5" s="84" t="s">
        <v>1</v>
      </c>
      <c r="D5" s="84"/>
      <c r="E5" s="111" t="s">
        <v>2</v>
      </c>
      <c r="F5" s="151" t="s">
        <v>3</v>
      </c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3"/>
      <c r="V5" s="95" t="s">
        <v>144</v>
      </c>
      <c r="W5" s="95"/>
      <c r="X5" s="95"/>
      <c r="Y5" s="95"/>
      <c r="Z5" s="95"/>
      <c r="AA5" s="95"/>
      <c r="AB5" s="95"/>
      <c r="AC5" s="95"/>
      <c r="AD5" s="95"/>
      <c r="AE5" s="95"/>
    </row>
    <row r="6" spans="1:31" ht="12.6" customHeight="1">
      <c r="A6" s="85"/>
      <c r="B6" s="95"/>
      <c r="C6" s="84"/>
      <c r="D6" s="84"/>
      <c r="E6" s="111"/>
      <c r="F6" s="147" t="s">
        <v>5</v>
      </c>
      <c r="G6" s="151" t="s">
        <v>178</v>
      </c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3"/>
      <c r="V6" s="95" t="s">
        <v>6</v>
      </c>
      <c r="W6" s="84" t="s">
        <v>7</v>
      </c>
      <c r="X6" s="95" t="s">
        <v>8</v>
      </c>
      <c r="Y6" s="95"/>
      <c r="Z6" s="95"/>
      <c r="AA6" s="95"/>
      <c r="AB6" s="95"/>
      <c r="AC6" s="95"/>
      <c r="AD6" s="95"/>
      <c r="AE6" s="95"/>
    </row>
    <row r="7" spans="1:31" ht="40.950000000000003" customHeight="1">
      <c r="A7" s="85"/>
      <c r="B7" s="95"/>
      <c r="C7" s="84"/>
      <c r="D7" s="84"/>
      <c r="E7" s="111"/>
      <c r="F7" s="147"/>
      <c r="G7" s="148" t="s">
        <v>107</v>
      </c>
      <c r="H7" s="154" t="s">
        <v>10</v>
      </c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6"/>
      <c r="V7" s="95"/>
      <c r="W7" s="84"/>
      <c r="X7" s="84" t="s">
        <v>9</v>
      </c>
      <c r="Y7" s="147" t="s">
        <v>10</v>
      </c>
      <c r="Z7" s="147"/>
      <c r="AA7" s="147"/>
      <c r="AB7" s="147"/>
      <c r="AC7" s="147"/>
      <c r="AD7" s="147"/>
      <c r="AE7" s="147"/>
    </row>
    <row r="8" spans="1:31" ht="131.4" customHeight="1">
      <c r="A8" s="85"/>
      <c r="B8" s="95"/>
      <c r="C8" s="29" t="s">
        <v>18</v>
      </c>
      <c r="D8" s="29" t="s">
        <v>4</v>
      </c>
      <c r="E8" s="111"/>
      <c r="F8" s="147"/>
      <c r="G8" s="148"/>
      <c r="H8" s="9"/>
      <c r="I8" s="56"/>
      <c r="J8" s="9">
        <v>2021</v>
      </c>
      <c r="K8" s="34" t="s">
        <v>42</v>
      </c>
      <c r="L8" s="9">
        <v>2022</v>
      </c>
      <c r="M8" s="34" t="s">
        <v>42</v>
      </c>
      <c r="N8" s="9">
        <v>2023</v>
      </c>
      <c r="O8" s="34" t="s">
        <v>42</v>
      </c>
      <c r="P8" s="9">
        <v>2024</v>
      </c>
      <c r="Q8" s="34" t="s">
        <v>42</v>
      </c>
      <c r="R8" s="9">
        <v>2025</v>
      </c>
      <c r="S8" s="34" t="s">
        <v>42</v>
      </c>
      <c r="T8" s="9">
        <v>2026</v>
      </c>
      <c r="U8" s="34" t="s">
        <v>42</v>
      </c>
      <c r="V8" s="95"/>
      <c r="W8" s="84"/>
      <c r="X8" s="84"/>
      <c r="Y8" s="52">
        <v>2020</v>
      </c>
      <c r="Z8" s="52">
        <v>2021</v>
      </c>
      <c r="AA8" s="52">
        <v>2022</v>
      </c>
      <c r="AB8" s="52">
        <v>2023</v>
      </c>
      <c r="AC8" s="79">
        <v>2024</v>
      </c>
      <c r="AD8" s="52">
        <v>2025</v>
      </c>
      <c r="AE8" s="52">
        <v>2026</v>
      </c>
    </row>
    <row r="9" spans="1:31" s="19" customFormat="1" ht="10.95" customHeight="1">
      <c r="A9" s="51">
        <v>1</v>
      </c>
      <c r="B9" s="2">
        <v>2</v>
      </c>
      <c r="C9" s="18">
        <v>3</v>
      </c>
      <c r="D9" s="2">
        <v>4</v>
      </c>
      <c r="E9" s="51">
        <v>5</v>
      </c>
      <c r="F9" s="2">
        <v>6</v>
      </c>
      <c r="G9" s="18">
        <v>7</v>
      </c>
      <c r="H9" s="2">
        <v>8</v>
      </c>
      <c r="I9" s="18">
        <v>11</v>
      </c>
      <c r="J9" s="2">
        <v>8</v>
      </c>
      <c r="K9" s="2">
        <v>9</v>
      </c>
      <c r="L9" s="2">
        <v>10</v>
      </c>
      <c r="M9" s="2">
        <v>11</v>
      </c>
      <c r="N9" s="66">
        <v>12</v>
      </c>
      <c r="O9" s="66">
        <v>13</v>
      </c>
      <c r="P9" s="66">
        <v>14</v>
      </c>
      <c r="Q9" s="66">
        <v>15</v>
      </c>
      <c r="R9" s="66">
        <v>14</v>
      </c>
      <c r="S9" s="2">
        <v>17</v>
      </c>
      <c r="T9" s="66">
        <v>14</v>
      </c>
      <c r="U9" s="2">
        <v>19</v>
      </c>
      <c r="V9" s="2">
        <v>20</v>
      </c>
      <c r="W9" s="2">
        <v>21</v>
      </c>
      <c r="X9" s="2">
        <v>22</v>
      </c>
      <c r="Y9" s="2">
        <v>23</v>
      </c>
      <c r="Z9" s="2">
        <v>24</v>
      </c>
      <c r="AA9" s="2">
        <v>25</v>
      </c>
      <c r="AB9" s="2">
        <v>26</v>
      </c>
      <c r="AC9" s="2">
        <v>27</v>
      </c>
      <c r="AD9" s="2">
        <v>28</v>
      </c>
      <c r="AE9" s="2">
        <v>29</v>
      </c>
    </row>
    <row r="10" spans="1:31" ht="108.6" customHeight="1">
      <c r="A10" s="150" t="s">
        <v>95</v>
      </c>
      <c r="B10" s="150"/>
      <c r="C10" s="52">
        <v>2021</v>
      </c>
      <c r="D10" s="52">
        <v>2026</v>
      </c>
      <c r="E10" s="53" t="s">
        <v>11</v>
      </c>
      <c r="F10" s="55" t="s">
        <v>11</v>
      </c>
      <c r="G10" s="10" t="s">
        <v>11</v>
      </c>
      <c r="H10" s="10" t="s">
        <v>11</v>
      </c>
      <c r="I10" s="10"/>
      <c r="J10" s="57" t="s">
        <v>11</v>
      </c>
      <c r="K10" s="54" t="s">
        <v>11</v>
      </c>
      <c r="L10" s="62" t="s">
        <v>11</v>
      </c>
      <c r="M10" s="54"/>
      <c r="N10" s="64" t="s">
        <v>11</v>
      </c>
      <c r="O10" s="64"/>
      <c r="P10" s="64" t="s">
        <v>11</v>
      </c>
      <c r="Q10" s="64"/>
      <c r="R10" s="64" t="s">
        <v>11</v>
      </c>
      <c r="S10" s="78"/>
      <c r="T10" s="64" t="s">
        <v>11</v>
      </c>
      <c r="U10" s="54"/>
      <c r="V10" s="54" t="s">
        <v>11</v>
      </c>
      <c r="W10" s="52" t="s">
        <v>11</v>
      </c>
      <c r="X10" s="52" t="s">
        <v>11</v>
      </c>
      <c r="Y10" s="52" t="s">
        <v>11</v>
      </c>
      <c r="Z10" s="52" t="s">
        <v>11</v>
      </c>
      <c r="AA10" s="52" t="s">
        <v>11</v>
      </c>
      <c r="AB10" s="52" t="s">
        <v>11</v>
      </c>
      <c r="AC10" s="79" t="s">
        <v>11</v>
      </c>
      <c r="AD10" s="52" t="s">
        <v>11</v>
      </c>
      <c r="AE10" s="52" t="s">
        <v>11</v>
      </c>
    </row>
    <row r="11" spans="1:31" ht="82.95" customHeight="1">
      <c r="A11" s="118" t="s">
        <v>96</v>
      </c>
      <c r="B11" s="118"/>
      <c r="C11" s="52">
        <v>2021</v>
      </c>
      <c r="D11" s="52">
        <v>2026</v>
      </c>
      <c r="E11" s="53" t="s">
        <v>11</v>
      </c>
      <c r="F11" s="55" t="s">
        <v>11</v>
      </c>
      <c r="G11" s="10" t="s">
        <v>11</v>
      </c>
      <c r="H11" s="10" t="s">
        <v>11</v>
      </c>
      <c r="I11" s="10"/>
      <c r="J11" s="57" t="s">
        <v>11</v>
      </c>
      <c r="K11" s="54" t="s">
        <v>11</v>
      </c>
      <c r="L11" s="62" t="s">
        <v>11</v>
      </c>
      <c r="M11" s="54"/>
      <c r="N11" s="64" t="s">
        <v>11</v>
      </c>
      <c r="O11" s="64"/>
      <c r="P11" s="64" t="s">
        <v>11</v>
      </c>
      <c r="Q11" s="64"/>
      <c r="R11" s="64" t="s">
        <v>11</v>
      </c>
      <c r="S11" s="78"/>
      <c r="T11" s="64" t="s">
        <v>11</v>
      </c>
      <c r="U11" s="54"/>
      <c r="V11" s="54" t="s">
        <v>11</v>
      </c>
      <c r="W11" s="52" t="s">
        <v>11</v>
      </c>
      <c r="X11" s="52" t="s">
        <v>11</v>
      </c>
      <c r="Y11" s="52" t="s">
        <v>11</v>
      </c>
      <c r="Z11" s="52" t="s">
        <v>11</v>
      </c>
      <c r="AA11" s="52" t="s">
        <v>11</v>
      </c>
      <c r="AB11" s="52" t="s">
        <v>11</v>
      </c>
      <c r="AC11" s="79" t="s">
        <v>11</v>
      </c>
      <c r="AD11" s="52" t="s">
        <v>11</v>
      </c>
      <c r="AE11" s="52" t="s">
        <v>11</v>
      </c>
    </row>
    <row r="12" spans="1:31" ht="84" customHeight="1">
      <c r="A12" s="118" t="s">
        <v>97</v>
      </c>
      <c r="B12" s="118"/>
      <c r="C12" s="52">
        <v>2021</v>
      </c>
      <c r="D12" s="52">
        <v>2026</v>
      </c>
      <c r="E12" s="53" t="s">
        <v>11</v>
      </c>
      <c r="F12" s="55" t="s">
        <v>11</v>
      </c>
      <c r="G12" s="10" t="s">
        <v>11</v>
      </c>
      <c r="H12" s="10" t="s">
        <v>11</v>
      </c>
      <c r="I12" s="10"/>
      <c r="J12" s="57" t="s">
        <v>11</v>
      </c>
      <c r="K12" s="54" t="s">
        <v>11</v>
      </c>
      <c r="L12" s="62" t="s">
        <v>11</v>
      </c>
      <c r="M12" s="54"/>
      <c r="N12" s="64" t="s">
        <v>11</v>
      </c>
      <c r="O12" s="64"/>
      <c r="P12" s="64" t="s">
        <v>11</v>
      </c>
      <c r="Q12" s="64"/>
      <c r="R12" s="64" t="s">
        <v>11</v>
      </c>
      <c r="S12" s="78"/>
      <c r="T12" s="64" t="s">
        <v>11</v>
      </c>
      <c r="U12" s="54"/>
      <c r="V12" s="54" t="s">
        <v>11</v>
      </c>
      <c r="W12" s="52" t="s">
        <v>11</v>
      </c>
      <c r="X12" s="52" t="s">
        <v>11</v>
      </c>
      <c r="Y12" s="52" t="s">
        <v>11</v>
      </c>
      <c r="Z12" s="52" t="s">
        <v>11</v>
      </c>
      <c r="AA12" s="52" t="s">
        <v>11</v>
      </c>
      <c r="AB12" s="52" t="s">
        <v>11</v>
      </c>
      <c r="AC12" s="79" t="s">
        <v>11</v>
      </c>
      <c r="AD12" s="52" t="s">
        <v>11</v>
      </c>
      <c r="AE12" s="52" t="s">
        <v>11</v>
      </c>
    </row>
    <row r="13" spans="1:31" ht="28.95" customHeight="1">
      <c r="A13" s="85">
        <v>1</v>
      </c>
      <c r="B13" s="86" t="s">
        <v>81</v>
      </c>
      <c r="C13" s="84">
        <v>2021</v>
      </c>
      <c r="D13" s="87">
        <v>2026</v>
      </c>
      <c r="E13" s="111" t="s">
        <v>12</v>
      </c>
      <c r="F13" s="5" t="s">
        <v>13</v>
      </c>
      <c r="G13" s="11">
        <f>G16</f>
        <v>48212441.460000001</v>
      </c>
      <c r="H13" s="11">
        <f t="shared" ref="H13:Q13" si="0">H16</f>
        <v>0</v>
      </c>
      <c r="I13" s="11">
        <f t="shared" si="0"/>
        <v>0</v>
      </c>
      <c r="J13" s="11">
        <f t="shared" si="0"/>
        <v>6668686.6599999992</v>
      </c>
      <c r="K13" s="11">
        <f t="shared" si="0"/>
        <v>0</v>
      </c>
      <c r="L13" s="11">
        <f t="shared" si="0"/>
        <v>7355063.0700000003</v>
      </c>
      <c r="M13" s="11">
        <f t="shared" si="0"/>
        <v>0</v>
      </c>
      <c r="N13" s="11">
        <f t="shared" si="0"/>
        <v>8487396.9399999995</v>
      </c>
      <c r="O13" s="11">
        <v>0</v>
      </c>
      <c r="P13" s="11">
        <f t="shared" si="0"/>
        <v>9131213.7899999991</v>
      </c>
      <c r="Q13" s="11">
        <f t="shared" si="0"/>
        <v>0</v>
      </c>
      <c r="R13" s="11">
        <f t="shared" ref="R13" si="1">R16</f>
        <v>8342263</v>
      </c>
      <c r="S13" s="11">
        <f t="shared" ref="S13:T15" si="2">S16</f>
        <v>0</v>
      </c>
      <c r="T13" s="11">
        <f t="shared" si="2"/>
        <v>8302818</v>
      </c>
      <c r="U13" s="11">
        <f t="shared" ref="U13" si="3">U16</f>
        <v>0</v>
      </c>
      <c r="V13" s="95" t="s">
        <v>11</v>
      </c>
      <c r="W13" s="84" t="s">
        <v>11</v>
      </c>
      <c r="X13" s="84" t="s">
        <v>11</v>
      </c>
      <c r="Y13" s="84" t="s">
        <v>11</v>
      </c>
      <c r="Z13" s="84" t="s">
        <v>11</v>
      </c>
      <c r="AA13" s="84" t="s">
        <v>11</v>
      </c>
      <c r="AB13" s="84" t="s">
        <v>11</v>
      </c>
      <c r="AC13" s="84" t="s">
        <v>11</v>
      </c>
      <c r="AD13" s="84" t="s">
        <v>11</v>
      </c>
      <c r="AE13" s="84" t="s">
        <v>11</v>
      </c>
    </row>
    <row r="14" spans="1:31" ht="84" customHeight="1">
      <c r="A14" s="85"/>
      <c r="B14" s="86"/>
      <c r="C14" s="84"/>
      <c r="D14" s="88"/>
      <c r="E14" s="111"/>
      <c r="F14" s="5" t="s">
        <v>137</v>
      </c>
      <c r="G14" s="12">
        <f>G17</f>
        <v>46571393.460000001</v>
      </c>
      <c r="H14" s="12">
        <f t="shared" ref="H14:Q14" si="4">H17</f>
        <v>0</v>
      </c>
      <c r="I14" s="12">
        <f t="shared" si="4"/>
        <v>0</v>
      </c>
      <c r="J14" s="12">
        <f t="shared" si="4"/>
        <v>6466982.6599999992</v>
      </c>
      <c r="K14" s="12">
        <f t="shared" si="4"/>
        <v>0</v>
      </c>
      <c r="L14" s="12">
        <f t="shared" si="4"/>
        <v>7137390.0700000003</v>
      </c>
      <c r="M14" s="12">
        <f t="shared" si="4"/>
        <v>0</v>
      </c>
      <c r="N14" s="12">
        <f t="shared" si="4"/>
        <v>8232939.9399999995</v>
      </c>
      <c r="O14" s="12">
        <f t="shared" si="4"/>
        <v>0</v>
      </c>
      <c r="P14" s="12">
        <f t="shared" si="4"/>
        <v>8762680.7899999991</v>
      </c>
      <c r="Q14" s="12">
        <f t="shared" si="4"/>
        <v>0</v>
      </c>
      <c r="R14" s="12">
        <f t="shared" ref="R14" si="5">R17</f>
        <v>8020700</v>
      </c>
      <c r="S14" s="12">
        <f t="shared" si="2"/>
        <v>0</v>
      </c>
      <c r="T14" s="12">
        <f t="shared" si="2"/>
        <v>7950700</v>
      </c>
      <c r="U14" s="12">
        <f t="shared" ref="U14" si="6">U17</f>
        <v>0</v>
      </c>
      <c r="V14" s="95"/>
      <c r="W14" s="84"/>
      <c r="X14" s="84"/>
      <c r="Y14" s="84"/>
      <c r="Z14" s="84"/>
      <c r="AA14" s="84"/>
      <c r="AB14" s="84"/>
      <c r="AC14" s="84"/>
      <c r="AD14" s="84"/>
      <c r="AE14" s="84"/>
    </row>
    <row r="15" spans="1:31" ht="64.2" customHeight="1">
      <c r="A15" s="85"/>
      <c r="B15" s="86"/>
      <c r="C15" s="84"/>
      <c r="D15" s="89"/>
      <c r="E15" s="111"/>
      <c r="F15" s="5" t="s">
        <v>138</v>
      </c>
      <c r="G15" s="12">
        <f>G18</f>
        <v>1641048</v>
      </c>
      <c r="H15" s="12">
        <f t="shared" ref="H15:Q15" si="7">H18</f>
        <v>0</v>
      </c>
      <c r="I15" s="12">
        <f t="shared" si="7"/>
        <v>0</v>
      </c>
      <c r="J15" s="12">
        <f t="shared" si="7"/>
        <v>201704</v>
      </c>
      <c r="K15" s="12">
        <f t="shared" si="7"/>
        <v>0</v>
      </c>
      <c r="L15" s="12">
        <f t="shared" si="7"/>
        <v>217673</v>
      </c>
      <c r="M15" s="12">
        <f t="shared" si="7"/>
        <v>0</v>
      </c>
      <c r="N15" s="12">
        <f t="shared" si="7"/>
        <v>254457</v>
      </c>
      <c r="O15" s="12">
        <f t="shared" si="7"/>
        <v>0</v>
      </c>
      <c r="P15" s="12">
        <f t="shared" si="7"/>
        <v>368533</v>
      </c>
      <c r="Q15" s="12">
        <f t="shared" si="7"/>
        <v>0</v>
      </c>
      <c r="R15" s="12">
        <f t="shared" ref="R15" si="8">R18</f>
        <v>321563</v>
      </c>
      <c r="S15" s="12">
        <f t="shared" si="2"/>
        <v>0</v>
      </c>
      <c r="T15" s="12">
        <f t="shared" si="2"/>
        <v>352118</v>
      </c>
      <c r="U15" s="12">
        <f t="shared" ref="U15" si="9">U18</f>
        <v>0</v>
      </c>
      <c r="V15" s="95"/>
      <c r="W15" s="84"/>
      <c r="X15" s="84"/>
      <c r="Y15" s="84"/>
      <c r="Z15" s="84"/>
      <c r="AA15" s="84"/>
      <c r="AB15" s="84"/>
      <c r="AC15" s="84"/>
      <c r="AD15" s="84"/>
      <c r="AE15" s="84"/>
    </row>
    <row r="16" spans="1:31" ht="40.950000000000003" customHeight="1">
      <c r="A16" s="85" t="s">
        <v>46</v>
      </c>
      <c r="B16" s="86" t="s">
        <v>82</v>
      </c>
      <c r="C16" s="84">
        <v>2021</v>
      </c>
      <c r="D16" s="87">
        <v>2026</v>
      </c>
      <c r="E16" s="111" t="s">
        <v>12</v>
      </c>
      <c r="F16" s="5" t="s">
        <v>13</v>
      </c>
      <c r="G16" s="12">
        <f>G17+G18</f>
        <v>48212441.460000001</v>
      </c>
      <c r="H16" s="12">
        <f t="shared" ref="H16:Q16" si="10">H17+H18</f>
        <v>0</v>
      </c>
      <c r="I16" s="12">
        <f t="shared" si="10"/>
        <v>0</v>
      </c>
      <c r="J16" s="12">
        <f t="shared" si="10"/>
        <v>6668686.6599999992</v>
      </c>
      <c r="K16" s="12">
        <f t="shared" si="10"/>
        <v>0</v>
      </c>
      <c r="L16" s="12">
        <f t="shared" si="10"/>
        <v>7355063.0700000003</v>
      </c>
      <c r="M16" s="12">
        <f t="shared" si="10"/>
        <v>0</v>
      </c>
      <c r="N16" s="12">
        <f t="shared" si="10"/>
        <v>8487396.9399999995</v>
      </c>
      <c r="O16" s="12">
        <f t="shared" si="10"/>
        <v>0</v>
      </c>
      <c r="P16" s="12">
        <f t="shared" si="10"/>
        <v>9131213.7899999991</v>
      </c>
      <c r="Q16" s="12">
        <f t="shared" si="10"/>
        <v>0</v>
      </c>
      <c r="R16" s="12">
        <f t="shared" ref="R16" si="11">R17+R18</f>
        <v>8342263</v>
      </c>
      <c r="S16" s="12">
        <f>S17+S18</f>
        <v>0</v>
      </c>
      <c r="T16" s="12">
        <f t="shared" ref="T16" si="12">T17+T18</f>
        <v>8302818</v>
      </c>
      <c r="U16" s="12">
        <f>U17+U18</f>
        <v>0</v>
      </c>
      <c r="V16" s="95" t="s">
        <v>11</v>
      </c>
      <c r="W16" s="84" t="s">
        <v>11</v>
      </c>
      <c r="X16" s="84" t="s">
        <v>11</v>
      </c>
      <c r="Y16" s="84" t="s">
        <v>11</v>
      </c>
      <c r="Z16" s="84" t="s">
        <v>11</v>
      </c>
      <c r="AA16" s="84" t="s">
        <v>11</v>
      </c>
      <c r="AB16" s="84" t="s">
        <v>11</v>
      </c>
      <c r="AC16" s="84" t="s">
        <v>11</v>
      </c>
      <c r="AD16" s="84" t="s">
        <v>11</v>
      </c>
      <c r="AE16" s="84" t="s">
        <v>11</v>
      </c>
    </row>
    <row r="17" spans="1:31" ht="46.95" customHeight="1">
      <c r="A17" s="85"/>
      <c r="B17" s="86"/>
      <c r="C17" s="84"/>
      <c r="D17" s="88"/>
      <c r="E17" s="111"/>
      <c r="F17" s="5" t="s">
        <v>139</v>
      </c>
      <c r="G17" s="13">
        <f>G20+G23+G26+G29+G32+G35+G38+G41+G44+G47</f>
        <v>46571393.460000001</v>
      </c>
      <c r="H17" s="13">
        <f>H20+H23+H26+H29+H32+H35+H38+H41+H44</f>
        <v>0</v>
      </c>
      <c r="I17" s="13">
        <f t="shared" ref="I17:O17" si="13">I20+I23+I26+I29+I32+I35+I38+I41+I44</f>
        <v>0</v>
      </c>
      <c r="J17" s="13">
        <f t="shared" si="13"/>
        <v>6466982.6599999992</v>
      </c>
      <c r="K17" s="13">
        <f t="shared" si="13"/>
        <v>0</v>
      </c>
      <c r="L17" s="13">
        <f t="shared" si="13"/>
        <v>7137390.0700000003</v>
      </c>
      <c r="M17" s="13">
        <f t="shared" si="13"/>
        <v>0</v>
      </c>
      <c r="N17" s="13">
        <f t="shared" si="13"/>
        <v>8232939.9399999995</v>
      </c>
      <c r="O17" s="13">
        <f t="shared" si="13"/>
        <v>0</v>
      </c>
      <c r="P17" s="13">
        <f>P20+P23+P26+P29+P32+P35+P38+P41+P44+P50</f>
        <v>8762680.7899999991</v>
      </c>
      <c r="Q17" s="13">
        <f t="shared" ref="Q17:U17" si="14">Q20+Q23+Q26+Q29+Q32+Q35+Q38+Q41+Q44+Q50</f>
        <v>0</v>
      </c>
      <c r="R17" s="13">
        <f t="shared" si="14"/>
        <v>8020700</v>
      </c>
      <c r="S17" s="13">
        <f t="shared" si="14"/>
        <v>0</v>
      </c>
      <c r="T17" s="13">
        <f t="shared" si="14"/>
        <v>7950700</v>
      </c>
      <c r="U17" s="13">
        <f t="shared" si="14"/>
        <v>0</v>
      </c>
      <c r="V17" s="95"/>
      <c r="W17" s="84"/>
      <c r="X17" s="84"/>
      <c r="Y17" s="84"/>
      <c r="Z17" s="84"/>
      <c r="AA17" s="84"/>
      <c r="AB17" s="84"/>
      <c r="AC17" s="84"/>
      <c r="AD17" s="84"/>
      <c r="AE17" s="84"/>
    </row>
    <row r="18" spans="1:31" ht="40.950000000000003" customHeight="1">
      <c r="A18" s="85"/>
      <c r="B18" s="86"/>
      <c r="C18" s="84"/>
      <c r="D18" s="89"/>
      <c r="E18" s="111"/>
      <c r="F18" s="5" t="s">
        <v>140</v>
      </c>
      <c r="G18" s="13">
        <f>G21+G24+G27+G30+G33+G36+G39+G42+G45+G48</f>
        <v>1641048</v>
      </c>
      <c r="H18" s="13">
        <f>H21+H24+H27+H30+H33+H36+H39+H42+H45</f>
        <v>0</v>
      </c>
      <c r="I18" s="13">
        <f t="shared" ref="I18:O18" si="15">I21+I24+I27+I30+I33+I36+I39+I42+I45</f>
        <v>0</v>
      </c>
      <c r="J18" s="13">
        <f t="shared" si="15"/>
        <v>201704</v>
      </c>
      <c r="K18" s="13">
        <f t="shared" si="15"/>
        <v>0</v>
      </c>
      <c r="L18" s="13">
        <f t="shared" si="15"/>
        <v>217673</v>
      </c>
      <c r="M18" s="13">
        <f t="shared" si="15"/>
        <v>0</v>
      </c>
      <c r="N18" s="13">
        <f>N21+N24+N27+N30+N33+N36+N39+N42+N45+N48</f>
        <v>254457</v>
      </c>
      <c r="O18" s="13">
        <f t="shared" si="15"/>
        <v>0</v>
      </c>
      <c r="P18" s="13">
        <f>P21+P24+P27+P30+P33+P36+P39+P42+P45+P51</f>
        <v>368533</v>
      </c>
      <c r="Q18" s="13">
        <f t="shared" ref="Q18:U18" si="16">Q21+Q24+Q27+Q30+Q33+Q36+Q39+Q42+Q45+Q51</f>
        <v>0</v>
      </c>
      <c r="R18" s="13">
        <f t="shared" si="16"/>
        <v>321563</v>
      </c>
      <c r="S18" s="13">
        <v>0</v>
      </c>
      <c r="T18" s="13">
        <f t="shared" si="16"/>
        <v>352118</v>
      </c>
      <c r="U18" s="13">
        <f t="shared" si="16"/>
        <v>0</v>
      </c>
      <c r="V18" s="95"/>
      <c r="W18" s="84"/>
      <c r="X18" s="84"/>
      <c r="Y18" s="84"/>
      <c r="Z18" s="84"/>
      <c r="AA18" s="84"/>
      <c r="AB18" s="84"/>
      <c r="AC18" s="84"/>
      <c r="AD18" s="84"/>
      <c r="AE18" s="84"/>
    </row>
    <row r="19" spans="1:31" ht="30.6" customHeight="1">
      <c r="A19" s="85" t="s">
        <v>47</v>
      </c>
      <c r="B19" s="86" t="s">
        <v>110</v>
      </c>
      <c r="C19" s="84">
        <v>2021</v>
      </c>
      <c r="D19" s="87">
        <v>2026</v>
      </c>
      <c r="E19" s="90"/>
      <c r="F19" s="5" t="s">
        <v>13</v>
      </c>
      <c r="G19" s="12">
        <f>G20+G21</f>
        <v>553419.49</v>
      </c>
      <c r="H19" s="12">
        <f t="shared" ref="H19:Q19" si="17">H20+H21</f>
        <v>0</v>
      </c>
      <c r="I19" s="12">
        <f t="shared" si="17"/>
        <v>0</v>
      </c>
      <c r="J19" s="12">
        <f t="shared" si="17"/>
        <v>72133.17</v>
      </c>
      <c r="K19" s="12">
        <f t="shared" si="17"/>
        <v>0</v>
      </c>
      <c r="L19" s="12">
        <f t="shared" si="17"/>
        <v>68507.45</v>
      </c>
      <c r="M19" s="12">
        <f t="shared" si="17"/>
        <v>0</v>
      </c>
      <c r="N19" s="12">
        <f t="shared" si="17"/>
        <v>52778.87</v>
      </c>
      <c r="O19" s="12">
        <f t="shared" si="17"/>
        <v>0</v>
      </c>
      <c r="P19" s="12">
        <f t="shared" si="17"/>
        <v>120000</v>
      </c>
      <c r="Q19" s="12">
        <f t="shared" si="17"/>
        <v>0</v>
      </c>
      <c r="R19" s="12">
        <f t="shared" ref="R19" si="18">R20+R21</f>
        <v>120000</v>
      </c>
      <c r="S19" s="12">
        <f>S20+S21</f>
        <v>0</v>
      </c>
      <c r="T19" s="12">
        <f t="shared" ref="T19" si="19">T20+T21</f>
        <v>120000</v>
      </c>
      <c r="U19" s="12">
        <f>U20+U21</f>
        <v>0</v>
      </c>
      <c r="V19" s="91" t="s">
        <v>141</v>
      </c>
      <c r="W19" s="92" t="s">
        <v>19</v>
      </c>
      <c r="X19" s="84">
        <v>100</v>
      </c>
      <c r="Y19" s="84">
        <v>101</v>
      </c>
      <c r="Z19" s="84">
        <v>100</v>
      </c>
      <c r="AA19" s="84">
        <v>100</v>
      </c>
      <c r="AB19" s="84">
        <v>100</v>
      </c>
      <c r="AC19" s="84">
        <v>100</v>
      </c>
      <c r="AD19" s="84">
        <v>100</v>
      </c>
      <c r="AE19" s="84">
        <v>100</v>
      </c>
    </row>
    <row r="20" spans="1:31" ht="60.6" customHeight="1">
      <c r="A20" s="85"/>
      <c r="B20" s="86"/>
      <c r="C20" s="84"/>
      <c r="D20" s="88"/>
      <c r="E20" s="90"/>
      <c r="F20" s="5" t="s">
        <v>139</v>
      </c>
      <c r="G20" s="12">
        <f>H20+J20+L20+N20+P20+R20+T20</f>
        <v>553419.49</v>
      </c>
      <c r="H20" s="12"/>
      <c r="I20" s="12"/>
      <c r="J20" s="12">
        <v>72133.17</v>
      </c>
      <c r="K20" s="12"/>
      <c r="L20" s="12">
        <v>68507.45</v>
      </c>
      <c r="M20" s="12"/>
      <c r="N20" s="12">
        <v>52778.87</v>
      </c>
      <c r="O20" s="12"/>
      <c r="P20" s="12">
        <v>120000</v>
      </c>
      <c r="Q20" s="12"/>
      <c r="R20" s="12">
        <v>120000</v>
      </c>
      <c r="S20" s="12"/>
      <c r="T20" s="12">
        <v>120000</v>
      </c>
      <c r="U20" s="12"/>
      <c r="V20" s="91"/>
      <c r="W20" s="92"/>
      <c r="X20" s="84"/>
      <c r="Y20" s="84"/>
      <c r="Z20" s="84"/>
      <c r="AA20" s="84"/>
      <c r="AB20" s="84"/>
      <c r="AC20" s="84"/>
      <c r="AD20" s="84"/>
      <c r="AE20" s="84"/>
    </row>
    <row r="21" spans="1:31" ht="39.6" customHeight="1">
      <c r="A21" s="85"/>
      <c r="B21" s="86"/>
      <c r="C21" s="84"/>
      <c r="D21" s="89"/>
      <c r="E21" s="90"/>
      <c r="F21" s="5" t="s">
        <v>140</v>
      </c>
      <c r="G21" s="12">
        <f>H21+J21+L21+N21+P21+R21+T21</f>
        <v>0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91"/>
      <c r="W21" s="92"/>
      <c r="X21" s="84"/>
      <c r="Y21" s="84"/>
      <c r="Z21" s="84"/>
      <c r="AA21" s="84"/>
      <c r="AB21" s="84"/>
      <c r="AC21" s="84"/>
      <c r="AD21" s="84"/>
      <c r="AE21" s="84"/>
    </row>
    <row r="22" spans="1:31" ht="31.2" customHeight="1">
      <c r="A22" s="85" t="s">
        <v>48</v>
      </c>
      <c r="B22" s="86" t="s">
        <v>111</v>
      </c>
      <c r="C22" s="84">
        <v>2021</v>
      </c>
      <c r="D22" s="87">
        <v>2026</v>
      </c>
      <c r="E22" s="90"/>
      <c r="F22" s="5" t="s">
        <v>13</v>
      </c>
      <c r="G22" s="12">
        <f>G23+G24</f>
        <v>185188.41999999998</v>
      </c>
      <c r="H22" s="12">
        <f>H23+H24</f>
        <v>0</v>
      </c>
      <c r="I22" s="12"/>
      <c r="J22" s="12">
        <f>J23+J24</f>
        <v>87985.919999999998</v>
      </c>
      <c r="K22" s="12"/>
      <c r="L22" s="12">
        <f>L23+L24</f>
        <v>13246</v>
      </c>
      <c r="M22" s="12"/>
      <c r="N22" s="12">
        <f>N23+N24</f>
        <v>3956.5</v>
      </c>
      <c r="O22" s="12"/>
      <c r="P22" s="12">
        <f>P23+P24</f>
        <v>20000</v>
      </c>
      <c r="Q22" s="12"/>
      <c r="R22" s="12">
        <f>R23+R24</f>
        <v>30000</v>
      </c>
      <c r="S22" s="12"/>
      <c r="T22" s="12">
        <f>T23+T24</f>
        <v>30000</v>
      </c>
      <c r="U22" s="12"/>
      <c r="V22" s="91" t="s">
        <v>142</v>
      </c>
      <c r="W22" s="92" t="s">
        <v>19</v>
      </c>
      <c r="X22" s="84">
        <v>100</v>
      </c>
      <c r="Y22" s="84">
        <v>40</v>
      </c>
      <c r="Z22" s="84">
        <v>100</v>
      </c>
      <c r="AA22" s="84">
        <v>100</v>
      </c>
      <c r="AB22" s="84">
        <v>100</v>
      </c>
      <c r="AC22" s="84">
        <v>100</v>
      </c>
      <c r="AD22" s="84">
        <v>100</v>
      </c>
      <c r="AE22" s="84">
        <v>100</v>
      </c>
    </row>
    <row r="23" spans="1:31" ht="54" customHeight="1">
      <c r="A23" s="85"/>
      <c r="B23" s="86"/>
      <c r="C23" s="84"/>
      <c r="D23" s="88"/>
      <c r="E23" s="90"/>
      <c r="F23" s="5" t="s">
        <v>139</v>
      </c>
      <c r="G23" s="12">
        <f>H23+J23+L23+N23+P23+R23+T23</f>
        <v>185188.41999999998</v>
      </c>
      <c r="H23" s="12"/>
      <c r="I23" s="12"/>
      <c r="J23" s="12">
        <v>87985.919999999998</v>
      </c>
      <c r="K23" s="12"/>
      <c r="L23" s="12">
        <v>13246</v>
      </c>
      <c r="M23" s="12"/>
      <c r="N23" s="12">
        <v>3956.5</v>
      </c>
      <c r="O23" s="12"/>
      <c r="P23" s="12">
        <v>20000</v>
      </c>
      <c r="Q23" s="12"/>
      <c r="R23" s="12">
        <v>30000</v>
      </c>
      <c r="S23" s="12"/>
      <c r="T23" s="12">
        <v>30000</v>
      </c>
      <c r="U23" s="12"/>
      <c r="V23" s="91"/>
      <c r="W23" s="92"/>
      <c r="X23" s="84"/>
      <c r="Y23" s="84"/>
      <c r="Z23" s="84"/>
      <c r="AA23" s="84"/>
      <c r="AB23" s="84"/>
      <c r="AC23" s="84"/>
      <c r="AD23" s="84"/>
      <c r="AE23" s="84"/>
    </row>
    <row r="24" spans="1:31" ht="48" customHeight="1">
      <c r="A24" s="85"/>
      <c r="B24" s="86"/>
      <c r="C24" s="84"/>
      <c r="D24" s="89"/>
      <c r="E24" s="90"/>
      <c r="F24" s="5" t="s">
        <v>140</v>
      </c>
      <c r="G24" s="12">
        <f>H24+J24+L24+N24+P24+R24+T24</f>
        <v>0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91"/>
      <c r="W24" s="92"/>
      <c r="X24" s="84"/>
      <c r="Y24" s="84"/>
      <c r="Z24" s="84"/>
      <c r="AA24" s="84"/>
      <c r="AB24" s="84"/>
      <c r="AC24" s="84"/>
      <c r="AD24" s="84"/>
      <c r="AE24" s="84"/>
    </row>
    <row r="25" spans="1:31" ht="24" customHeight="1">
      <c r="A25" s="85" t="s">
        <v>49</v>
      </c>
      <c r="B25" s="86" t="s">
        <v>112</v>
      </c>
      <c r="C25" s="84">
        <v>2021</v>
      </c>
      <c r="D25" s="87">
        <v>2026</v>
      </c>
      <c r="E25" s="90"/>
      <c r="F25" s="5" t="s">
        <v>13</v>
      </c>
      <c r="G25" s="12">
        <f>G26+G27</f>
        <v>0</v>
      </c>
      <c r="H25" s="12">
        <f t="shared" ref="H25:Q25" si="20">H26+H27</f>
        <v>0</v>
      </c>
      <c r="I25" s="12">
        <f t="shared" si="20"/>
        <v>0</v>
      </c>
      <c r="J25" s="12">
        <f t="shared" si="20"/>
        <v>0</v>
      </c>
      <c r="K25" s="12">
        <f t="shared" si="20"/>
        <v>0</v>
      </c>
      <c r="L25" s="12">
        <f t="shared" si="20"/>
        <v>0</v>
      </c>
      <c r="M25" s="12">
        <f t="shared" si="20"/>
        <v>0</v>
      </c>
      <c r="N25" s="12">
        <f t="shared" si="20"/>
        <v>0</v>
      </c>
      <c r="O25" s="12">
        <f t="shared" si="20"/>
        <v>0</v>
      </c>
      <c r="P25" s="12">
        <f t="shared" si="20"/>
        <v>0</v>
      </c>
      <c r="Q25" s="12">
        <f t="shared" si="20"/>
        <v>0</v>
      </c>
      <c r="R25" s="12">
        <f t="shared" ref="R25" si="21">R26+R27</f>
        <v>0</v>
      </c>
      <c r="S25" s="12">
        <f>S26+S27</f>
        <v>0</v>
      </c>
      <c r="T25" s="12">
        <f t="shared" ref="T25" si="22">T26+T27</f>
        <v>0</v>
      </c>
      <c r="U25" s="12">
        <f>U26+U27</f>
        <v>0</v>
      </c>
      <c r="V25" s="91" t="s">
        <v>106</v>
      </c>
      <c r="W25" s="92" t="s">
        <v>19</v>
      </c>
      <c r="X25" s="84">
        <v>100</v>
      </c>
      <c r="Y25" s="84" t="s">
        <v>31</v>
      </c>
      <c r="Z25" s="84" t="s">
        <v>31</v>
      </c>
      <c r="AA25" s="84" t="s">
        <v>31</v>
      </c>
      <c r="AB25" s="84" t="s">
        <v>32</v>
      </c>
      <c r="AC25" s="84" t="s">
        <v>32</v>
      </c>
      <c r="AD25" s="84" t="s">
        <v>31</v>
      </c>
      <c r="AE25" s="84">
        <v>100</v>
      </c>
    </row>
    <row r="26" spans="1:31" ht="40.200000000000003" customHeight="1">
      <c r="A26" s="85"/>
      <c r="B26" s="86"/>
      <c r="C26" s="84"/>
      <c r="D26" s="88"/>
      <c r="E26" s="90"/>
      <c r="F26" s="5" t="s">
        <v>139</v>
      </c>
      <c r="G26" s="12">
        <f>H26+J26+N26+P26+L26+R26+T26</f>
        <v>0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91"/>
      <c r="W26" s="92"/>
      <c r="X26" s="84"/>
      <c r="Y26" s="84"/>
      <c r="Z26" s="84"/>
      <c r="AA26" s="84"/>
      <c r="AB26" s="84"/>
      <c r="AC26" s="84"/>
      <c r="AD26" s="84"/>
      <c r="AE26" s="84"/>
    </row>
    <row r="27" spans="1:31" ht="34.950000000000003" customHeight="1">
      <c r="A27" s="85"/>
      <c r="B27" s="86"/>
      <c r="C27" s="84"/>
      <c r="D27" s="89"/>
      <c r="E27" s="90"/>
      <c r="F27" s="5" t="s">
        <v>140</v>
      </c>
      <c r="G27" s="12">
        <f>H27+J27+N27+P27+L27+R27+T27</f>
        <v>0</v>
      </c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91"/>
      <c r="W27" s="92"/>
      <c r="X27" s="84"/>
      <c r="Y27" s="84"/>
      <c r="Z27" s="84"/>
      <c r="AA27" s="84"/>
      <c r="AB27" s="84"/>
      <c r="AC27" s="84"/>
      <c r="AD27" s="84"/>
      <c r="AE27" s="84"/>
    </row>
    <row r="28" spans="1:31" ht="25.95" customHeight="1">
      <c r="A28" s="85" t="s">
        <v>50</v>
      </c>
      <c r="B28" s="86" t="s">
        <v>145</v>
      </c>
      <c r="C28" s="84">
        <v>2021</v>
      </c>
      <c r="D28" s="87">
        <v>2026</v>
      </c>
      <c r="E28" s="90"/>
      <c r="F28" s="5" t="s">
        <v>13</v>
      </c>
      <c r="G28" s="12">
        <f>G29+G30</f>
        <v>19933160.41</v>
      </c>
      <c r="H28" s="12">
        <f t="shared" ref="H28:U28" si="23">H29+H30</f>
        <v>0</v>
      </c>
      <c r="I28" s="12">
        <f t="shared" si="23"/>
        <v>0</v>
      </c>
      <c r="J28" s="12">
        <f t="shared" si="23"/>
        <v>2759610.76</v>
      </c>
      <c r="K28" s="12">
        <f t="shared" si="23"/>
        <v>0</v>
      </c>
      <c r="L28" s="12">
        <f t="shared" si="23"/>
        <v>3312390.95</v>
      </c>
      <c r="M28" s="12">
        <f t="shared" si="23"/>
        <v>0</v>
      </c>
      <c r="N28" s="12">
        <f t="shared" si="23"/>
        <v>3840474.18</v>
      </c>
      <c r="O28" s="12">
        <f t="shared" si="23"/>
        <v>0</v>
      </c>
      <c r="P28" s="12">
        <f t="shared" si="23"/>
        <v>3829884.52</v>
      </c>
      <c r="Q28" s="12">
        <f t="shared" si="23"/>
        <v>0</v>
      </c>
      <c r="R28" s="12">
        <f t="shared" ref="R28" si="24">R29+R30</f>
        <v>3130400</v>
      </c>
      <c r="S28" s="12">
        <f t="shared" si="23"/>
        <v>0</v>
      </c>
      <c r="T28" s="12">
        <f t="shared" ref="T28" si="25">T29+T30</f>
        <v>3060400</v>
      </c>
      <c r="U28" s="12">
        <f t="shared" si="23"/>
        <v>0</v>
      </c>
      <c r="V28" s="91" t="s">
        <v>143</v>
      </c>
      <c r="W28" s="92" t="s">
        <v>19</v>
      </c>
      <c r="X28" s="84">
        <v>100</v>
      </c>
      <c r="Y28" s="84"/>
      <c r="Z28" s="84">
        <v>100</v>
      </c>
      <c r="AA28" s="84">
        <v>100</v>
      </c>
      <c r="AB28" s="84">
        <v>100</v>
      </c>
      <c r="AC28" s="84">
        <v>100</v>
      </c>
      <c r="AD28" s="84">
        <v>100</v>
      </c>
      <c r="AE28" s="84">
        <v>100</v>
      </c>
    </row>
    <row r="29" spans="1:31" ht="75" customHeight="1">
      <c r="A29" s="85"/>
      <c r="B29" s="119"/>
      <c r="C29" s="120"/>
      <c r="D29" s="88"/>
      <c r="E29" s="105"/>
      <c r="F29" s="5" t="s">
        <v>139</v>
      </c>
      <c r="G29" s="12">
        <f>H29+J29+L29+N29+P29+R29+T29</f>
        <v>19933160.41</v>
      </c>
      <c r="H29" s="12"/>
      <c r="I29" s="12"/>
      <c r="J29" s="12">
        <v>2759610.76</v>
      </c>
      <c r="K29" s="12"/>
      <c r="L29" s="12">
        <v>3312390.95</v>
      </c>
      <c r="M29" s="12">
        <v>0</v>
      </c>
      <c r="N29" s="12">
        <v>3840474.18</v>
      </c>
      <c r="O29" s="12">
        <v>0</v>
      </c>
      <c r="P29" s="12">
        <v>3829884.52</v>
      </c>
      <c r="Q29" s="12">
        <v>0</v>
      </c>
      <c r="R29" s="12">
        <v>3130400</v>
      </c>
      <c r="S29" s="12">
        <v>0</v>
      </c>
      <c r="T29" s="12">
        <v>3060400</v>
      </c>
      <c r="U29" s="12">
        <v>0</v>
      </c>
      <c r="V29" s="91"/>
      <c r="W29" s="92"/>
      <c r="X29" s="84"/>
      <c r="Y29" s="84"/>
      <c r="Z29" s="84"/>
      <c r="AA29" s="84"/>
      <c r="AB29" s="84"/>
      <c r="AC29" s="84"/>
      <c r="AD29" s="84"/>
      <c r="AE29" s="84"/>
    </row>
    <row r="30" spans="1:31" ht="54.6" customHeight="1">
      <c r="A30" s="85"/>
      <c r="B30" s="119"/>
      <c r="C30" s="120"/>
      <c r="D30" s="89"/>
      <c r="E30" s="105"/>
      <c r="F30" s="5" t="s">
        <v>140</v>
      </c>
      <c r="G30" s="12">
        <f>H30+J30+L30+N30+P30+R30+T30</f>
        <v>0</v>
      </c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91"/>
      <c r="W30" s="92"/>
      <c r="X30" s="84"/>
      <c r="Y30" s="84"/>
      <c r="Z30" s="84"/>
      <c r="AA30" s="84"/>
      <c r="AB30" s="84"/>
      <c r="AC30" s="84"/>
      <c r="AD30" s="84"/>
      <c r="AE30" s="84"/>
    </row>
    <row r="31" spans="1:31" ht="26.4" customHeight="1">
      <c r="A31" s="85" t="s">
        <v>51</v>
      </c>
      <c r="B31" s="86" t="s">
        <v>113</v>
      </c>
      <c r="C31" s="84">
        <v>2021</v>
      </c>
      <c r="D31" s="87">
        <v>2026</v>
      </c>
      <c r="E31" s="90"/>
      <c r="F31" s="5" t="s">
        <v>13</v>
      </c>
      <c r="G31" s="12">
        <f>G32+G33</f>
        <v>25633267.939999998</v>
      </c>
      <c r="H31" s="12">
        <f t="shared" ref="H31:Q31" si="26">H32+H33</f>
        <v>0</v>
      </c>
      <c r="I31" s="12">
        <f t="shared" si="26"/>
        <v>0</v>
      </c>
      <c r="J31" s="12">
        <f t="shared" si="26"/>
        <v>3530508.61</v>
      </c>
      <c r="K31" s="12">
        <f t="shared" si="26"/>
        <v>0</v>
      </c>
      <c r="L31" s="12">
        <f t="shared" si="26"/>
        <v>3718025.67</v>
      </c>
      <c r="M31" s="12">
        <f t="shared" si="26"/>
        <v>0</v>
      </c>
      <c r="N31" s="12">
        <f t="shared" si="26"/>
        <v>4244987.3899999997</v>
      </c>
      <c r="O31" s="12">
        <f t="shared" si="26"/>
        <v>0</v>
      </c>
      <c r="P31" s="12">
        <f t="shared" si="26"/>
        <v>4748146.2699999996</v>
      </c>
      <c r="Q31" s="12">
        <f t="shared" si="26"/>
        <v>0</v>
      </c>
      <c r="R31" s="12">
        <f t="shared" ref="R31" si="27">R32+R33</f>
        <v>4695800</v>
      </c>
      <c r="S31" s="12">
        <f>S32+S33</f>
        <v>0</v>
      </c>
      <c r="T31" s="12">
        <f t="shared" ref="T31" si="28">T32+T33</f>
        <v>4695800</v>
      </c>
      <c r="U31" s="12">
        <f>U32+U33</f>
        <v>0</v>
      </c>
      <c r="V31" s="91" t="s">
        <v>20</v>
      </c>
      <c r="W31" s="92" t="s">
        <v>19</v>
      </c>
      <c r="X31" s="84">
        <v>100</v>
      </c>
      <c r="Y31" s="84">
        <v>93.2</v>
      </c>
      <c r="Z31" s="84">
        <v>100</v>
      </c>
      <c r="AA31" s="84">
        <v>100</v>
      </c>
      <c r="AB31" s="84">
        <v>100</v>
      </c>
      <c r="AC31" s="84">
        <v>100</v>
      </c>
      <c r="AD31" s="84">
        <v>100</v>
      </c>
      <c r="AE31" s="84">
        <v>100</v>
      </c>
    </row>
    <row r="32" spans="1:31" ht="76.95" customHeight="1">
      <c r="A32" s="85"/>
      <c r="B32" s="86"/>
      <c r="C32" s="84"/>
      <c r="D32" s="88"/>
      <c r="E32" s="90"/>
      <c r="F32" s="5" t="s">
        <v>139</v>
      </c>
      <c r="G32" s="12">
        <f>H32+J32++N32+P32+L32+R32+T32</f>
        <v>25633267.939999998</v>
      </c>
      <c r="H32" s="12"/>
      <c r="I32" s="12"/>
      <c r="J32" s="12">
        <v>3530508.61</v>
      </c>
      <c r="K32" s="12"/>
      <c r="L32" s="12">
        <v>3718025.67</v>
      </c>
      <c r="M32" s="12">
        <v>0</v>
      </c>
      <c r="N32" s="12">
        <v>4244987.3899999997</v>
      </c>
      <c r="O32" s="12">
        <v>0</v>
      </c>
      <c r="P32" s="12">
        <v>4748146.2699999996</v>
      </c>
      <c r="Q32" s="12">
        <v>0</v>
      </c>
      <c r="R32" s="12">
        <v>4695800</v>
      </c>
      <c r="S32" s="12">
        <v>0</v>
      </c>
      <c r="T32" s="12">
        <v>4695800</v>
      </c>
      <c r="U32" s="12">
        <v>0</v>
      </c>
      <c r="V32" s="91"/>
      <c r="W32" s="92"/>
      <c r="X32" s="84"/>
      <c r="Y32" s="84"/>
      <c r="Z32" s="84"/>
      <c r="AA32" s="84"/>
      <c r="AB32" s="84"/>
      <c r="AC32" s="84"/>
      <c r="AD32" s="84"/>
      <c r="AE32" s="84"/>
    </row>
    <row r="33" spans="1:31" ht="43.95" customHeight="1">
      <c r="A33" s="85"/>
      <c r="B33" s="86"/>
      <c r="C33" s="84"/>
      <c r="D33" s="89"/>
      <c r="E33" s="90"/>
      <c r="F33" s="5" t="s">
        <v>140</v>
      </c>
      <c r="G33" s="12">
        <f>H33+J33++N33+P33+L33+R33+T33</f>
        <v>0</v>
      </c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>
        <v>0</v>
      </c>
      <c r="T33" s="12"/>
      <c r="U33" s="12"/>
      <c r="V33" s="91"/>
      <c r="W33" s="92"/>
      <c r="X33" s="84"/>
      <c r="Y33" s="84"/>
      <c r="Z33" s="84"/>
      <c r="AA33" s="84"/>
      <c r="AB33" s="84"/>
      <c r="AC33" s="84"/>
      <c r="AD33" s="84"/>
      <c r="AE33" s="84"/>
    </row>
    <row r="34" spans="1:31" ht="28.95" customHeight="1">
      <c r="A34" s="85" t="s">
        <v>52</v>
      </c>
      <c r="B34" s="86" t="s">
        <v>114</v>
      </c>
      <c r="C34" s="84">
        <v>2021</v>
      </c>
      <c r="D34" s="87">
        <v>2026</v>
      </c>
      <c r="E34" s="90"/>
      <c r="F34" s="5" t="s">
        <v>13</v>
      </c>
      <c r="G34" s="12">
        <f>G35+G36</f>
        <v>266357.2</v>
      </c>
      <c r="H34" s="12">
        <f t="shared" ref="H34:Q34" si="29">H35+H36</f>
        <v>0</v>
      </c>
      <c r="I34" s="12">
        <f t="shared" si="29"/>
        <v>0</v>
      </c>
      <c r="J34" s="12">
        <f t="shared" si="29"/>
        <v>16744.2</v>
      </c>
      <c r="K34" s="12">
        <f t="shared" si="29"/>
        <v>0</v>
      </c>
      <c r="L34" s="12">
        <f t="shared" si="29"/>
        <v>25220</v>
      </c>
      <c r="M34" s="12">
        <f t="shared" si="29"/>
        <v>0</v>
      </c>
      <c r="N34" s="12">
        <f t="shared" si="29"/>
        <v>90743</v>
      </c>
      <c r="O34" s="12">
        <f t="shared" si="29"/>
        <v>0</v>
      </c>
      <c r="P34" s="12">
        <f t="shared" si="29"/>
        <v>44650</v>
      </c>
      <c r="Q34" s="12">
        <f t="shared" si="29"/>
        <v>0</v>
      </c>
      <c r="R34" s="12">
        <f t="shared" ref="R34" si="30">R35+R36</f>
        <v>44500</v>
      </c>
      <c r="S34" s="12">
        <f>S35+S36</f>
        <v>0</v>
      </c>
      <c r="T34" s="12">
        <f t="shared" ref="T34" si="31">T35+T36</f>
        <v>44500</v>
      </c>
      <c r="U34" s="12">
        <f>U35+U36</f>
        <v>0</v>
      </c>
      <c r="V34" s="91" t="s">
        <v>33</v>
      </c>
      <c r="W34" s="92" t="s">
        <v>19</v>
      </c>
      <c r="X34" s="84">
        <v>100</v>
      </c>
      <c r="Y34" s="84">
        <v>100</v>
      </c>
      <c r="Z34" s="84">
        <v>100</v>
      </c>
      <c r="AA34" s="84">
        <v>100</v>
      </c>
      <c r="AB34" s="84">
        <v>100</v>
      </c>
      <c r="AC34" s="84">
        <v>100</v>
      </c>
      <c r="AD34" s="84">
        <v>100</v>
      </c>
      <c r="AE34" s="84">
        <v>100</v>
      </c>
    </row>
    <row r="35" spans="1:31" ht="24" customHeight="1">
      <c r="A35" s="85"/>
      <c r="B35" s="86"/>
      <c r="C35" s="84"/>
      <c r="D35" s="88"/>
      <c r="E35" s="90"/>
      <c r="F35" s="5" t="s">
        <v>139</v>
      </c>
      <c r="G35" s="12">
        <f>H35+J35+L35+N35+P35+R35+T35</f>
        <v>266357.2</v>
      </c>
      <c r="H35" s="12"/>
      <c r="I35" s="12"/>
      <c r="J35" s="12">
        <v>16744.2</v>
      </c>
      <c r="K35" s="12"/>
      <c r="L35" s="12">
        <v>25220</v>
      </c>
      <c r="M35" s="12">
        <v>0</v>
      </c>
      <c r="N35" s="12">
        <v>90743</v>
      </c>
      <c r="O35" s="12">
        <v>0</v>
      </c>
      <c r="P35" s="12">
        <v>44650</v>
      </c>
      <c r="Q35" s="12">
        <v>0</v>
      </c>
      <c r="R35" s="12">
        <v>44500</v>
      </c>
      <c r="S35" s="12">
        <v>0</v>
      </c>
      <c r="T35" s="12">
        <v>44500</v>
      </c>
      <c r="U35" s="12"/>
      <c r="V35" s="91"/>
      <c r="W35" s="92"/>
      <c r="X35" s="84"/>
      <c r="Y35" s="84"/>
      <c r="Z35" s="84"/>
      <c r="AA35" s="84"/>
      <c r="AB35" s="84"/>
      <c r="AC35" s="84"/>
      <c r="AD35" s="84"/>
      <c r="AE35" s="84"/>
    </row>
    <row r="36" spans="1:31" ht="23.4" customHeight="1">
      <c r="A36" s="85"/>
      <c r="B36" s="86"/>
      <c r="C36" s="84"/>
      <c r="D36" s="89"/>
      <c r="E36" s="90"/>
      <c r="F36" s="5" t="s">
        <v>140</v>
      </c>
      <c r="G36" s="12">
        <f>H36+J36+L36+N36+P36+R36+T36</f>
        <v>0</v>
      </c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91"/>
      <c r="W36" s="92"/>
      <c r="X36" s="84"/>
      <c r="Y36" s="84"/>
      <c r="Z36" s="84"/>
      <c r="AA36" s="84"/>
      <c r="AB36" s="84"/>
      <c r="AC36" s="84"/>
      <c r="AD36" s="84"/>
      <c r="AE36" s="84"/>
    </row>
    <row r="37" spans="1:31" ht="28.95" customHeight="1">
      <c r="A37" s="85" t="s">
        <v>154</v>
      </c>
      <c r="B37" s="86" t="s">
        <v>158</v>
      </c>
      <c r="C37" s="84">
        <v>2021</v>
      </c>
      <c r="D37" s="87">
        <v>2026</v>
      </c>
      <c r="E37" s="90"/>
      <c r="F37" s="5" t="s">
        <v>13</v>
      </c>
      <c r="G37" s="12">
        <f>G38+G39</f>
        <v>1627838</v>
      </c>
      <c r="H37" s="12">
        <f t="shared" ref="H37:Q37" si="32">H38+H39</f>
        <v>0</v>
      </c>
      <c r="I37" s="12">
        <f t="shared" si="32"/>
        <v>0</v>
      </c>
      <c r="J37" s="12">
        <f t="shared" si="32"/>
        <v>200704</v>
      </c>
      <c r="K37" s="12">
        <f t="shared" si="32"/>
        <v>0</v>
      </c>
      <c r="L37" s="12">
        <f t="shared" si="32"/>
        <v>215673</v>
      </c>
      <c r="M37" s="12">
        <f t="shared" si="32"/>
        <v>0</v>
      </c>
      <c r="N37" s="12">
        <f t="shared" si="32"/>
        <v>246247</v>
      </c>
      <c r="O37" s="12">
        <f t="shared" si="32"/>
        <v>0</v>
      </c>
      <c r="P37" s="12">
        <f t="shared" si="32"/>
        <v>291533</v>
      </c>
      <c r="Q37" s="12">
        <f t="shared" si="32"/>
        <v>0</v>
      </c>
      <c r="R37" s="12">
        <f t="shared" ref="R37" si="33">R38+R39</f>
        <v>321563</v>
      </c>
      <c r="S37" s="12">
        <f>S38+S39</f>
        <v>0</v>
      </c>
      <c r="T37" s="12">
        <f t="shared" ref="T37" si="34">T38+T39</f>
        <v>352118</v>
      </c>
      <c r="U37" s="12">
        <f>U38+U39</f>
        <v>0</v>
      </c>
      <c r="V37" s="91" t="s">
        <v>36</v>
      </c>
      <c r="W37" s="92" t="s">
        <v>22</v>
      </c>
      <c r="X37" s="84">
        <v>1</v>
      </c>
      <c r="Y37" s="106">
        <v>0.96199999999999997</v>
      </c>
      <c r="Z37" s="84">
        <v>1</v>
      </c>
      <c r="AA37" s="84">
        <v>1</v>
      </c>
      <c r="AB37" s="84">
        <v>1</v>
      </c>
      <c r="AC37" s="84">
        <v>1</v>
      </c>
      <c r="AD37" s="106">
        <v>1</v>
      </c>
      <c r="AE37" s="106">
        <v>1</v>
      </c>
    </row>
    <row r="38" spans="1:31" ht="39.6" customHeight="1">
      <c r="A38" s="85"/>
      <c r="B38" s="86"/>
      <c r="C38" s="84"/>
      <c r="D38" s="88"/>
      <c r="E38" s="90"/>
      <c r="F38" s="5" t="s">
        <v>139</v>
      </c>
      <c r="G38" s="12">
        <f>H38+J38+N38+P38+L38+R38+T38</f>
        <v>0</v>
      </c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91"/>
      <c r="W38" s="92"/>
      <c r="X38" s="84"/>
      <c r="Y38" s="106"/>
      <c r="Z38" s="84"/>
      <c r="AA38" s="84"/>
      <c r="AB38" s="84"/>
      <c r="AC38" s="84"/>
      <c r="AD38" s="106"/>
      <c r="AE38" s="106"/>
    </row>
    <row r="39" spans="1:31" ht="41.4" customHeight="1">
      <c r="A39" s="85"/>
      <c r="B39" s="86"/>
      <c r="C39" s="84"/>
      <c r="D39" s="89"/>
      <c r="E39" s="90"/>
      <c r="F39" s="5" t="s">
        <v>140</v>
      </c>
      <c r="G39" s="12">
        <f>H39+J39+N39+P39+L39+R39+T39</f>
        <v>1627838</v>
      </c>
      <c r="H39" s="12"/>
      <c r="I39" s="12"/>
      <c r="J39" s="12">
        <v>200704</v>
      </c>
      <c r="K39" s="12">
        <v>0</v>
      </c>
      <c r="L39" s="12">
        <v>215673</v>
      </c>
      <c r="M39" s="12">
        <v>0</v>
      </c>
      <c r="N39" s="12">
        <v>246247</v>
      </c>
      <c r="O39" s="12">
        <v>0</v>
      </c>
      <c r="P39" s="12">
        <v>291533</v>
      </c>
      <c r="Q39" s="12">
        <v>0</v>
      </c>
      <c r="R39" s="12">
        <v>321563</v>
      </c>
      <c r="S39" s="12">
        <v>0</v>
      </c>
      <c r="T39" s="12">
        <v>352118</v>
      </c>
      <c r="U39" s="12">
        <v>0</v>
      </c>
      <c r="V39" s="91"/>
      <c r="W39" s="92"/>
      <c r="X39" s="84"/>
      <c r="Y39" s="106"/>
      <c r="Z39" s="84"/>
      <c r="AA39" s="84"/>
      <c r="AB39" s="84"/>
      <c r="AC39" s="84"/>
      <c r="AD39" s="106"/>
      <c r="AE39" s="106"/>
    </row>
    <row r="40" spans="1:31" ht="31.2" customHeight="1">
      <c r="A40" s="85" t="s">
        <v>53</v>
      </c>
      <c r="B40" s="86" t="s">
        <v>108</v>
      </c>
      <c r="C40" s="84">
        <v>2021</v>
      </c>
      <c r="D40" s="87">
        <v>2026</v>
      </c>
      <c r="E40" s="90"/>
      <c r="F40" s="5" t="s">
        <v>13</v>
      </c>
      <c r="G40" s="12">
        <f>G41+G42</f>
        <v>3500</v>
      </c>
      <c r="H40" s="12">
        <f t="shared" ref="H40:Q40" si="35">H41+H42</f>
        <v>0</v>
      </c>
      <c r="I40" s="12">
        <f t="shared" si="35"/>
        <v>0</v>
      </c>
      <c r="J40" s="12">
        <f t="shared" si="35"/>
        <v>500</v>
      </c>
      <c r="K40" s="12">
        <f t="shared" si="35"/>
        <v>0</v>
      </c>
      <c r="L40" s="12">
        <f t="shared" si="35"/>
        <v>1000</v>
      </c>
      <c r="M40" s="12">
        <f t="shared" si="35"/>
        <v>0</v>
      </c>
      <c r="N40" s="12">
        <f t="shared" si="35"/>
        <v>1000</v>
      </c>
      <c r="O40" s="12">
        <f t="shared" si="35"/>
        <v>0</v>
      </c>
      <c r="P40" s="12">
        <f t="shared" si="35"/>
        <v>1000</v>
      </c>
      <c r="Q40" s="12">
        <f t="shared" si="35"/>
        <v>0</v>
      </c>
      <c r="R40" s="12">
        <f t="shared" ref="R40" si="36">R41+R42</f>
        <v>0</v>
      </c>
      <c r="S40" s="12">
        <f>S41+S42</f>
        <v>0</v>
      </c>
      <c r="T40" s="12">
        <f t="shared" ref="T40" si="37">T41+T42</f>
        <v>0</v>
      </c>
      <c r="U40" s="12">
        <f>U41+U42</f>
        <v>0</v>
      </c>
      <c r="V40" s="91" t="s">
        <v>34</v>
      </c>
      <c r="W40" s="92" t="s">
        <v>19</v>
      </c>
      <c r="X40" s="84">
        <v>100</v>
      </c>
      <c r="Y40" s="84" t="s">
        <v>31</v>
      </c>
      <c r="Z40" s="84">
        <v>100</v>
      </c>
      <c r="AA40" s="84">
        <v>100</v>
      </c>
      <c r="AB40" s="84">
        <v>100</v>
      </c>
      <c r="AC40" s="84" t="s">
        <v>32</v>
      </c>
      <c r="AD40" s="84" t="s">
        <v>32</v>
      </c>
      <c r="AE40" s="84" t="s">
        <v>32</v>
      </c>
    </row>
    <row r="41" spans="1:31" ht="87" customHeight="1">
      <c r="A41" s="85"/>
      <c r="B41" s="86"/>
      <c r="C41" s="84"/>
      <c r="D41" s="88"/>
      <c r="E41" s="90"/>
      <c r="F41" s="5" t="s">
        <v>139</v>
      </c>
      <c r="G41" s="12">
        <f>H41+J41+L41+N41+P41+R41+T41</f>
        <v>0</v>
      </c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91"/>
      <c r="W41" s="92"/>
      <c r="X41" s="84"/>
      <c r="Y41" s="84"/>
      <c r="Z41" s="84"/>
      <c r="AA41" s="84"/>
      <c r="AB41" s="84"/>
      <c r="AC41" s="84"/>
      <c r="AD41" s="84"/>
      <c r="AE41" s="84"/>
    </row>
    <row r="42" spans="1:31" ht="91.2" customHeight="1">
      <c r="A42" s="85"/>
      <c r="B42" s="86"/>
      <c r="C42" s="84"/>
      <c r="D42" s="89"/>
      <c r="E42" s="90"/>
      <c r="F42" s="5" t="s">
        <v>140</v>
      </c>
      <c r="G42" s="12">
        <f>H42+J42+L42+N42+P42+R42+T42</f>
        <v>3500</v>
      </c>
      <c r="H42" s="12"/>
      <c r="I42" s="12"/>
      <c r="J42" s="12">
        <v>500</v>
      </c>
      <c r="K42" s="12">
        <v>0</v>
      </c>
      <c r="L42" s="12">
        <v>1000</v>
      </c>
      <c r="M42" s="12">
        <v>0</v>
      </c>
      <c r="N42" s="12">
        <v>1000</v>
      </c>
      <c r="O42" s="12">
        <v>0</v>
      </c>
      <c r="P42" s="12">
        <v>1000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91"/>
      <c r="W42" s="92"/>
      <c r="X42" s="84"/>
      <c r="Y42" s="84"/>
      <c r="Z42" s="84"/>
      <c r="AA42" s="84"/>
      <c r="AB42" s="84"/>
      <c r="AC42" s="84"/>
      <c r="AD42" s="84"/>
      <c r="AE42" s="84"/>
    </row>
    <row r="43" spans="1:31" ht="39" customHeight="1">
      <c r="A43" s="85" t="s">
        <v>79</v>
      </c>
      <c r="B43" s="86" t="s">
        <v>109</v>
      </c>
      <c r="C43" s="84">
        <v>2021</v>
      </c>
      <c r="D43" s="87">
        <v>2026</v>
      </c>
      <c r="E43" s="90"/>
      <c r="F43" s="5" t="s">
        <v>13</v>
      </c>
      <c r="G43" s="12">
        <f>G44+G45</f>
        <v>3500</v>
      </c>
      <c r="H43" s="12">
        <f t="shared" ref="H43:Q43" si="38">H44+H45</f>
        <v>0</v>
      </c>
      <c r="I43" s="12">
        <f t="shared" si="38"/>
        <v>0</v>
      </c>
      <c r="J43" s="12">
        <f t="shared" si="38"/>
        <v>500</v>
      </c>
      <c r="K43" s="12">
        <f t="shared" si="38"/>
        <v>0</v>
      </c>
      <c r="L43" s="12">
        <f t="shared" si="38"/>
        <v>1000</v>
      </c>
      <c r="M43" s="12">
        <f t="shared" si="38"/>
        <v>0</v>
      </c>
      <c r="N43" s="12">
        <f t="shared" si="38"/>
        <v>1000</v>
      </c>
      <c r="O43" s="12">
        <f t="shared" si="38"/>
        <v>0</v>
      </c>
      <c r="P43" s="12">
        <f t="shared" si="38"/>
        <v>1000</v>
      </c>
      <c r="Q43" s="12">
        <f t="shared" si="38"/>
        <v>0</v>
      </c>
      <c r="R43" s="12">
        <f t="shared" ref="R43" si="39">R44+R45</f>
        <v>0</v>
      </c>
      <c r="S43" s="12">
        <f>S44+S45</f>
        <v>0</v>
      </c>
      <c r="T43" s="12">
        <f t="shared" ref="T43" si="40">T44+T45</f>
        <v>0</v>
      </c>
      <c r="U43" s="12">
        <f>U44+U45</f>
        <v>0</v>
      </c>
      <c r="V43" s="91" t="s">
        <v>105</v>
      </c>
      <c r="W43" s="92" t="s">
        <v>19</v>
      </c>
      <c r="X43" s="84">
        <v>100</v>
      </c>
      <c r="Y43" s="84"/>
      <c r="Z43" s="84">
        <v>100</v>
      </c>
      <c r="AA43" s="84" t="s">
        <v>31</v>
      </c>
      <c r="AB43" s="84" t="s">
        <v>31</v>
      </c>
      <c r="AC43" s="84" t="s">
        <v>31</v>
      </c>
      <c r="AD43" s="84" t="s">
        <v>31</v>
      </c>
      <c r="AE43" s="84" t="s">
        <v>31</v>
      </c>
    </row>
    <row r="44" spans="1:31" ht="85.2" customHeight="1">
      <c r="A44" s="85"/>
      <c r="B44" s="119"/>
      <c r="C44" s="120"/>
      <c r="D44" s="88"/>
      <c r="E44" s="105"/>
      <c r="F44" s="5" t="s">
        <v>139</v>
      </c>
      <c r="G44" s="12">
        <f>H44+J44+L44+N44+P44+R44+T44</f>
        <v>0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91"/>
      <c r="W44" s="92"/>
      <c r="X44" s="84"/>
      <c r="Y44" s="84"/>
      <c r="Z44" s="84"/>
      <c r="AA44" s="84"/>
      <c r="AB44" s="84"/>
      <c r="AC44" s="84"/>
      <c r="AD44" s="84"/>
      <c r="AE44" s="84"/>
    </row>
    <row r="45" spans="1:31" ht="71.400000000000006" customHeight="1">
      <c r="A45" s="85"/>
      <c r="B45" s="119"/>
      <c r="C45" s="120"/>
      <c r="D45" s="89"/>
      <c r="E45" s="105"/>
      <c r="F45" s="5" t="s">
        <v>140</v>
      </c>
      <c r="G45" s="12">
        <f>H45+J45+L45+N45+P45+R45+T45</f>
        <v>3500</v>
      </c>
      <c r="H45" s="12"/>
      <c r="I45" s="12"/>
      <c r="J45" s="12">
        <v>500</v>
      </c>
      <c r="K45" s="12"/>
      <c r="L45" s="12">
        <v>1000</v>
      </c>
      <c r="M45" s="12"/>
      <c r="N45" s="12">
        <v>1000</v>
      </c>
      <c r="O45" s="12"/>
      <c r="P45" s="12">
        <v>1000</v>
      </c>
      <c r="Q45" s="12"/>
      <c r="R45" s="12"/>
      <c r="S45" s="12"/>
      <c r="T45" s="12"/>
      <c r="U45" s="12"/>
      <c r="V45" s="91"/>
      <c r="W45" s="92"/>
      <c r="X45" s="84"/>
      <c r="Y45" s="84"/>
      <c r="Z45" s="84"/>
      <c r="AA45" s="84"/>
      <c r="AB45" s="84"/>
      <c r="AC45" s="84"/>
      <c r="AD45" s="84"/>
      <c r="AE45" s="84"/>
    </row>
    <row r="46" spans="1:31" ht="78.599999999999994" customHeight="1">
      <c r="A46" s="108" t="s">
        <v>171</v>
      </c>
      <c r="B46" s="86" t="s">
        <v>172</v>
      </c>
      <c r="C46" s="84">
        <v>2021</v>
      </c>
      <c r="D46" s="87">
        <v>2026</v>
      </c>
      <c r="E46" s="90"/>
      <c r="F46" s="5" t="s">
        <v>13</v>
      </c>
      <c r="G46" s="12">
        <f>G47+G48</f>
        <v>6210</v>
      </c>
      <c r="H46" s="12">
        <f t="shared" ref="H46:Q46" si="41">H47+H48</f>
        <v>0</v>
      </c>
      <c r="I46" s="12">
        <f t="shared" si="41"/>
        <v>0</v>
      </c>
      <c r="J46" s="12">
        <f t="shared" si="41"/>
        <v>0</v>
      </c>
      <c r="K46" s="12">
        <f t="shared" si="41"/>
        <v>0</v>
      </c>
      <c r="L46" s="12">
        <f t="shared" si="41"/>
        <v>0</v>
      </c>
      <c r="M46" s="12">
        <f t="shared" si="41"/>
        <v>0</v>
      </c>
      <c r="N46" s="12">
        <f t="shared" si="41"/>
        <v>6210</v>
      </c>
      <c r="O46" s="12">
        <f t="shared" si="41"/>
        <v>0</v>
      </c>
      <c r="P46" s="12">
        <f t="shared" si="41"/>
        <v>0</v>
      </c>
      <c r="Q46" s="12">
        <f t="shared" si="41"/>
        <v>0</v>
      </c>
      <c r="R46" s="12">
        <f t="shared" ref="R46" si="42">R47+R48</f>
        <v>0</v>
      </c>
      <c r="S46" s="12">
        <f>S47+S48</f>
        <v>0</v>
      </c>
      <c r="T46" s="12">
        <f t="shared" ref="T46" si="43">T47+T48</f>
        <v>0</v>
      </c>
      <c r="U46" s="12">
        <f>U47+U48</f>
        <v>0</v>
      </c>
      <c r="V46" s="91" t="s">
        <v>173</v>
      </c>
      <c r="W46" s="92" t="s">
        <v>19</v>
      </c>
      <c r="X46" s="84">
        <v>100</v>
      </c>
      <c r="Y46" s="84"/>
      <c r="Z46" s="84" t="s">
        <v>174</v>
      </c>
      <c r="AA46" s="84" t="s">
        <v>175</v>
      </c>
      <c r="AB46" s="84">
        <v>100</v>
      </c>
      <c r="AC46" s="84" t="s">
        <v>31</v>
      </c>
      <c r="AD46" s="84" t="s">
        <v>31</v>
      </c>
      <c r="AE46" s="84" t="s">
        <v>31</v>
      </c>
    </row>
    <row r="47" spans="1:31" ht="78.599999999999994" customHeight="1">
      <c r="A47" s="109"/>
      <c r="B47" s="119"/>
      <c r="C47" s="120"/>
      <c r="D47" s="88"/>
      <c r="E47" s="105"/>
      <c r="F47" s="5" t="s">
        <v>139</v>
      </c>
      <c r="G47" s="12">
        <f>H47+J47+L47+N47+P47+R47+T47</f>
        <v>0</v>
      </c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91"/>
      <c r="W47" s="92"/>
      <c r="X47" s="84"/>
      <c r="Y47" s="84"/>
      <c r="Z47" s="84"/>
      <c r="AA47" s="84"/>
      <c r="AB47" s="84"/>
      <c r="AC47" s="84"/>
      <c r="AD47" s="84"/>
      <c r="AE47" s="84"/>
    </row>
    <row r="48" spans="1:31" ht="84.6" customHeight="1">
      <c r="A48" s="110"/>
      <c r="B48" s="119"/>
      <c r="C48" s="120"/>
      <c r="D48" s="89"/>
      <c r="E48" s="105"/>
      <c r="F48" s="5" t="s">
        <v>140</v>
      </c>
      <c r="G48" s="12">
        <f>H48+J48+L48+N48+P48+R48+T48</f>
        <v>6210</v>
      </c>
      <c r="H48" s="12"/>
      <c r="I48" s="12"/>
      <c r="J48" s="12"/>
      <c r="K48" s="12"/>
      <c r="L48" s="12"/>
      <c r="M48" s="12"/>
      <c r="N48" s="12">
        <v>6210</v>
      </c>
      <c r="O48" s="12"/>
      <c r="P48" s="12"/>
      <c r="Q48" s="12"/>
      <c r="R48" s="12"/>
      <c r="S48" s="12"/>
      <c r="T48" s="12"/>
      <c r="U48" s="12"/>
      <c r="V48" s="91"/>
      <c r="W48" s="92"/>
      <c r="X48" s="84"/>
      <c r="Y48" s="84"/>
      <c r="Z48" s="84"/>
      <c r="AA48" s="84"/>
      <c r="AB48" s="84"/>
      <c r="AC48" s="84"/>
      <c r="AD48" s="84"/>
      <c r="AE48" s="84"/>
    </row>
    <row r="49" spans="1:31" ht="31.2" customHeight="1">
      <c r="A49" s="85" t="s">
        <v>179</v>
      </c>
      <c r="B49" s="86" t="s">
        <v>180</v>
      </c>
      <c r="C49" s="84">
        <v>2021</v>
      </c>
      <c r="D49" s="87">
        <v>2026</v>
      </c>
      <c r="E49" s="90"/>
      <c r="F49" s="5" t="s">
        <v>13</v>
      </c>
      <c r="G49" s="12">
        <f>G50+G51</f>
        <v>75000</v>
      </c>
      <c r="H49" s="12">
        <f t="shared" ref="H49:R49" si="44">H50+H51</f>
        <v>0</v>
      </c>
      <c r="I49" s="12">
        <f t="shared" si="44"/>
        <v>0</v>
      </c>
      <c r="J49" s="12">
        <f t="shared" si="44"/>
        <v>0</v>
      </c>
      <c r="K49" s="12">
        <f t="shared" si="44"/>
        <v>0</v>
      </c>
      <c r="L49" s="12">
        <f t="shared" si="44"/>
        <v>0</v>
      </c>
      <c r="M49" s="12">
        <f t="shared" si="44"/>
        <v>0</v>
      </c>
      <c r="N49" s="12">
        <f t="shared" si="44"/>
        <v>0</v>
      </c>
      <c r="O49" s="12">
        <f t="shared" si="44"/>
        <v>0</v>
      </c>
      <c r="P49" s="12">
        <f t="shared" si="44"/>
        <v>75000</v>
      </c>
      <c r="Q49" s="12">
        <f t="shared" si="44"/>
        <v>0</v>
      </c>
      <c r="R49" s="12">
        <f t="shared" si="44"/>
        <v>0</v>
      </c>
      <c r="S49" s="12">
        <f>S50+S51</f>
        <v>0</v>
      </c>
      <c r="T49" s="12">
        <f t="shared" ref="T49" si="45">T50+T51</f>
        <v>0</v>
      </c>
      <c r="U49" s="12">
        <f>U50+U51</f>
        <v>0</v>
      </c>
      <c r="V49" s="91" t="s">
        <v>34</v>
      </c>
      <c r="W49" s="92" t="s">
        <v>19</v>
      </c>
      <c r="X49" s="84">
        <v>100</v>
      </c>
      <c r="Y49" s="84" t="s">
        <v>31</v>
      </c>
      <c r="Z49" s="84">
        <v>100</v>
      </c>
      <c r="AA49" s="84">
        <v>100</v>
      </c>
      <c r="AB49" s="84">
        <v>100</v>
      </c>
      <c r="AC49" s="84" t="s">
        <v>32</v>
      </c>
      <c r="AD49" s="84" t="s">
        <v>32</v>
      </c>
      <c r="AE49" s="84" t="s">
        <v>32</v>
      </c>
    </row>
    <row r="50" spans="1:31" ht="87" customHeight="1">
      <c r="A50" s="85"/>
      <c r="B50" s="86"/>
      <c r="C50" s="84"/>
      <c r="D50" s="88"/>
      <c r="E50" s="90"/>
      <c r="F50" s="5" t="s">
        <v>139</v>
      </c>
      <c r="G50" s="12">
        <f>H50+J50+L50+N50+P50+R50+T50</f>
        <v>0</v>
      </c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91"/>
      <c r="W50" s="92"/>
      <c r="X50" s="84"/>
      <c r="Y50" s="84"/>
      <c r="Z50" s="84"/>
      <c r="AA50" s="84"/>
      <c r="AB50" s="84"/>
      <c r="AC50" s="84"/>
      <c r="AD50" s="84"/>
      <c r="AE50" s="84"/>
    </row>
    <row r="51" spans="1:31" ht="91.2" customHeight="1">
      <c r="A51" s="85"/>
      <c r="B51" s="86"/>
      <c r="C51" s="84"/>
      <c r="D51" s="89"/>
      <c r="E51" s="90"/>
      <c r="F51" s="5" t="s">
        <v>140</v>
      </c>
      <c r="G51" s="12">
        <f>H51+J51+L51+N51+P51+R51+T51</f>
        <v>75000</v>
      </c>
      <c r="H51" s="12"/>
      <c r="I51" s="12"/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75000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91"/>
      <c r="W51" s="92"/>
      <c r="X51" s="84"/>
      <c r="Y51" s="84"/>
      <c r="Z51" s="84"/>
      <c r="AA51" s="84"/>
      <c r="AB51" s="84"/>
      <c r="AC51" s="84"/>
      <c r="AD51" s="84"/>
      <c r="AE51" s="84"/>
    </row>
    <row r="52" spans="1:31" s="14" customFormat="1" ht="16.2" customHeight="1">
      <c r="A52" s="118" t="s">
        <v>14</v>
      </c>
      <c r="B52" s="118"/>
      <c r="C52" s="103"/>
      <c r="D52" s="121"/>
      <c r="E52" s="107"/>
      <c r="F52" s="5" t="s">
        <v>13</v>
      </c>
      <c r="G52" s="11">
        <f>G53+G54</f>
        <v>48212441.460000001</v>
      </c>
      <c r="H52" s="11">
        <f>H53+H54</f>
        <v>0</v>
      </c>
      <c r="I52" s="11"/>
      <c r="J52" s="11">
        <f>J53+J54</f>
        <v>6668686.6599999992</v>
      </c>
      <c r="K52" s="12"/>
      <c r="L52" s="11">
        <f>L53+L54</f>
        <v>7355063.0700000003</v>
      </c>
      <c r="M52" s="11"/>
      <c r="N52" s="11">
        <f>N53+N54</f>
        <v>8487396.9399999995</v>
      </c>
      <c r="O52" s="11"/>
      <c r="P52" s="11">
        <f>P53+P54</f>
        <v>9131213.7899999991</v>
      </c>
      <c r="Q52" s="11"/>
      <c r="R52" s="11">
        <f>R53+R54</f>
        <v>8342263</v>
      </c>
      <c r="S52" s="11"/>
      <c r="T52" s="11">
        <f>T53+T54</f>
        <v>8302818</v>
      </c>
      <c r="U52" s="11"/>
      <c r="V52" s="104" t="s">
        <v>11</v>
      </c>
      <c r="W52" s="103" t="s">
        <v>11</v>
      </c>
      <c r="X52" s="103" t="s">
        <v>11</v>
      </c>
      <c r="Y52" s="103" t="s">
        <v>11</v>
      </c>
      <c r="Z52" s="103" t="s">
        <v>11</v>
      </c>
      <c r="AA52" s="103" t="s">
        <v>11</v>
      </c>
      <c r="AB52" s="103" t="s">
        <v>11</v>
      </c>
      <c r="AC52" s="103" t="s">
        <v>11</v>
      </c>
      <c r="AD52" s="103" t="s">
        <v>11</v>
      </c>
      <c r="AE52" s="103" t="s">
        <v>11</v>
      </c>
    </row>
    <row r="53" spans="1:31" s="14" customFormat="1" ht="16.2" customHeight="1">
      <c r="A53" s="118"/>
      <c r="B53" s="118"/>
      <c r="C53" s="103"/>
      <c r="D53" s="122"/>
      <c r="E53" s="107"/>
      <c r="F53" s="5" t="s">
        <v>139</v>
      </c>
      <c r="G53" s="11">
        <f>G14</f>
        <v>46571393.460000001</v>
      </c>
      <c r="H53" s="11">
        <f>H14</f>
        <v>0</v>
      </c>
      <c r="I53" s="11"/>
      <c r="J53" s="11">
        <f>J14</f>
        <v>6466982.6599999992</v>
      </c>
      <c r="K53" s="11"/>
      <c r="L53" s="11">
        <f>L14</f>
        <v>7137390.0700000003</v>
      </c>
      <c r="M53" s="11"/>
      <c r="N53" s="11">
        <f>N14</f>
        <v>8232939.9399999995</v>
      </c>
      <c r="O53" s="11"/>
      <c r="P53" s="11">
        <f>P14</f>
        <v>8762680.7899999991</v>
      </c>
      <c r="Q53" s="11"/>
      <c r="R53" s="11">
        <f>R14</f>
        <v>8020700</v>
      </c>
      <c r="S53" s="11"/>
      <c r="T53" s="11">
        <f>T14</f>
        <v>7950700</v>
      </c>
      <c r="U53" s="11"/>
      <c r="V53" s="104"/>
      <c r="W53" s="103"/>
      <c r="X53" s="103"/>
      <c r="Y53" s="103"/>
      <c r="Z53" s="103"/>
      <c r="AA53" s="103"/>
      <c r="AB53" s="103"/>
      <c r="AC53" s="103"/>
      <c r="AD53" s="103"/>
      <c r="AE53" s="103"/>
    </row>
    <row r="54" spans="1:31" s="14" customFormat="1" ht="16.2" customHeight="1">
      <c r="A54" s="118"/>
      <c r="B54" s="118"/>
      <c r="C54" s="103"/>
      <c r="D54" s="123"/>
      <c r="E54" s="107"/>
      <c r="F54" s="5" t="s">
        <v>140</v>
      </c>
      <c r="G54" s="11">
        <f>G15</f>
        <v>1641048</v>
      </c>
      <c r="H54" s="11">
        <f>H15</f>
        <v>0</v>
      </c>
      <c r="I54" s="11"/>
      <c r="J54" s="11">
        <f>J15</f>
        <v>201704</v>
      </c>
      <c r="K54" s="11"/>
      <c r="L54" s="11">
        <f>L15</f>
        <v>217673</v>
      </c>
      <c r="M54" s="11"/>
      <c r="N54" s="11">
        <f>N15</f>
        <v>254457</v>
      </c>
      <c r="O54" s="11"/>
      <c r="P54" s="11">
        <f>P15</f>
        <v>368533</v>
      </c>
      <c r="Q54" s="11"/>
      <c r="R54" s="11">
        <f>R15</f>
        <v>321563</v>
      </c>
      <c r="S54" s="11"/>
      <c r="T54" s="11">
        <f>T15</f>
        <v>352118</v>
      </c>
      <c r="U54" s="11"/>
      <c r="V54" s="104"/>
      <c r="W54" s="103"/>
      <c r="X54" s="103"/>
      <c r="Y54" s="103"/>
      <c r="Z54" s="103"/>
      <c r="AA54" s="103"/>
      <c r="AB54" s="103"/>
      <c r="AC54" s="103"/>
      <c r="AD54" s="103"/>
      <c r="AE54" s="103"/>
    </row>
    <row r="55" spans="1:31" ht="49.2" customHeight="1">
      <c r="A55" s="118" t="s">
        <v>98</v>
      </c>
      <c r="B55" s="118"/>
      <c r="C55" s="52">
        <v>2021</v>
      </c>
      <c r="D55" s="52">
        <v>2026</v>
      </c>
      <c r="E55" s="53" t="s">
        <v>11</v>
      </c>
      <c r="F55" s="55" t="s">
        <v>11</v>
      </c>
      <c r="G55" s="10" t="s">
        <v>11</v>
      </c>
      <c r="H55" s="10" t="s">
        <v>11</v>
      </c>
      <c r="I55" s="10" t="s">
        <v>11</v>
      </c>
      <c r="J55" s="10" t="s">
        <v>11</v>
      </c>
      <c r="K55" s="10" t="s">
        <v>11</v>
      </c>
      <c r="L55" s="10" t="s">
        <v>11</v>
      </c>
      <c r="M55" s="10" t="s">
        <v>11</v>
      </c>
      <c r="N55" s="64" t="s">
        <v>11</v>
      </c>
      <c r="O55" s="64" t="s">
        <v>11</v>
      </c>
      <c r="P55" s="64" t="s">
        <v>11</v>
      </c>
      <c r="Q55" s="64" t="s">
        <v>11</v>
      </c>
      <c r="R55" s="64" t="s">
        <v>11</v>
      </c>
      <c r="S55" s="10" t="s">
        <v>11</v>
      </c>
      <c r="T55" s="64" t="s">
        <v>11</v>
      </c>
      <c r="U55" s="10" t="s">
        <v>11</v>
      </c>
      <c r="V55" s="10" t="s">
        <v>11</v>
      </c>
      <c r="W55" s="10" t="s">
        <v>11</v>
      </c>
      <c r="X55" s="10" t="s">
        <v>11</v>
      </c>
      <c r="Y55" s="52" t="s">
        <v>11</v>
      </c>
      <c r="Z55" s="52" t="s">
        <v>11</v>
      </c>
      <c r="AA55" s="52" t="s">
        <v>11</v>
      </c>
      <c r="AB55" s="52" t="s">
        <v>11</v>
      </c>
      <c r="AC55" s="79" t="s">
        <v>11</v>
      </c>
      <c r="AD55" s="52" t="s">
        <v>11</v>
      </c>
      <c r="AE55" s="52" t="s">
        <v>11</v>
      </c>
    </row>
    <row r="56" spans="1:31" ht="64.5" customHeight="1">
      <c r="A56" s="118" t="s">
        <v>99</v>
      </c>
      <c r="B56" s="118"/>
      <c r="C56" s="52">
        <v>2021</v>
      </c>
      <c r="D56" s="52">
        <v>2026</v>
      </c>
      <c r="E56" s="53" t="s">
        <v>11</v>
      </c>
      <c r="F56" s="55" t="s">
        <v>11</v>
      </c>
      <c r="G56" s="10" t="s">
        <v>11</v>
      </c>
      <c r="H56" s="10" t="s">
        <v>11</v>
      </c>
      <c r="I56" s="10" t="s">
        <v>11</v>
      </c>
      <c r="J56" s="10" t="s">
        <v>11</v>
      </c>
      <c r="K56" s="10" t="s">
        <v>11</v>
      </c>
      <c r="L56" s="10" t="s">
        <v>11</v>
      </c>
      <c r="M56" s="10" t="s">
        <v>11</v>
      </c>
      <c r="N56" s="64" t="s">
        <v>11</v>
      </c>
      <c r="O56" s="64" t="s">
        <v>11</v>
      </c>
      <c r="P56" s="64" t="s">
        <v>11</v>
      </c>
      <c r="Q56" s="64" t="s">
        <v>11</v>
      </c>
      <c r="R56" s="64" t="s">
        <v>11</v>
      </c>
      <c r="S56" s="10" t="s">
        <v>11</v>
      </c>
      <c r="T56" s="64" t="s">
        <v>11</v>
      </c>
      <c r="U56" s="10" t="s">
        <v>11</v>
      </c>
      <c r="V56" s="10" t="s">
        <v>11</v>
      </c>
      <c r="W56" s="10" t="s">
        <v>11</v>
      </c>
      <c r="X56" s="10" t="s">
        <v>11</v>
      </c>
      <c r="Y56" s="52" t="s">
        <v>11</v>
      </c>
      <c r="Z56" s="52" t="s">
        <v>11</v>
      </c>
      <c r="AA56" s="52" t="s">
        <v>11</v>
      </c>
      <c r="AB56" s="52" t="s">
        <v>11</v>
      </c>
      <c r="AC56" s="79" t="s">
        <v>11</v>
      </c>
      <c r="AD56" s="52" t="s">
        <v>11</v>
      </c>
      <c r="AE56" s="52" t="s">
        <v>11</v>
      </c>
    </row>
    <row r="57" spans="1:31" ht="39.75" customHeight="1">
      <c r="A57" s="85" t="s">
        <v>54</v>
      </c>
      <c r="B57" s="86" t="s">
        <v>83</v>
      </c>
      <c r="C57" s="84">
        <v>2021</v>
      </c>
      <c r="D57" s="87">
        <v>2026</v>
      </c>
      <c r="E57" s="111" t="s">
        <v>12</v>
      </c>
      <c r="F57" s="5" t="s">
        <v>13</v>
      </c>
      <c r="G57" s="15">
        <f>G60</f>
        <v>746545</v>
      </c>
      <c r="H57" s="15">
        <f t="shared" ref="H57:M57" si="46">H60</f>
        <v>0</v>
      </c>
      <c r="I57" s="15">
        <f t="shared" si="46"/>
        <v>0</v>
      </c>
      <c r="J57" s="15">
        <f>J60</f>
        <v>400853.23</v>
      </c>
      <c r="K57" s="15">
        <f t="shared" si="46"/>
        <v>0</v>
      </c>
      <c r="L57" s="15">
        <f t="shared" si="46"/>
        <v>549281.56999999995</v>
      </c>
      <c r="M57" s="15">
        <f t="shared" si="46"/>
        <v>0</v>
      </c>
      <c r="N57" s="11">
        <f t="shared" ref="N57:S57" si="47">N60</f>
        <v>755541.4</v>
      </c>
      <c r="O57" s="11">
        <f t="shared" si="47"/>
        <v>0</v>
      </c>
      <c r="P57" s="11">
        <f t="shared" si="47"/>
        <v>873177.29</v>
      </c>
      <c r="Q57" s="11">
        <f t="shared" si="47"/>
        <v>0</v>
      </c>
      <c r="R57" s="11">
        <f t="shared" ref="R57" si="48">R60</f>
        <v>120000</v>
      </c>
      <c r="S57" s="15">
        <f t="shared" si="47"/>
        <v>0</v>
      </c>
      <c r="T57" s="11">
        <f t="shared" ref="T57" si="49">T60</f>
        <v>120000</v>
      </c>
      <c r="U57" s="15">
        <f t="shared" ref="U57" si="50">U60</f>
        <v>0</v>
      </c>
      <c r="V57" s="95" t="s">
        <v>11</v>
      </c>
      <c r="W57" s="84" t="s">
        <v>11</v>
      </c>
      <c r="X57" s="84" t="s">
        <v>11</v>
      </c>
      <c r="Y57" s="84" t="s">
        <v>11</v>
      </c>
      <c r="Z57" s="84" t="s">
        <v>11</v>
      </c>
      <c r="AA57" s="84" t="s">
        <v>11</v>
      </c>
      <c r="AB57" s="84" t="s">
        <v>11</v>
      </c>
      <c r="AC57" s="84" t="s">
        <v>11</v>
      </c>
      <c r="AD57" s="84" t="s">
        <v>11</v>
      </c>
      <c r="AE57" s="84" t="s">
        <v>11</v>
      </c>
    </row>
    <row r="58" spans="1:31" ht="51" customHeight="1">
      <c r="A58" s="85"/>
      <c r="B58" s="86"/>
      <c r="C58" s="84"/>
      <c r="D58" s="88"/>
      <c r="E58" s="111"/>
      <c r="F58" s="5" t="s">
        <v>139</v>
      </c>
      <c r="G58" s="16">
        <f>G61</f>
        <v>622145.89</v>
      </c>
      <c r="H58" s="16">
        <f t="shared" ref="H58:Q58" si="51">H61</f>
        <v>0</v>
      </c>
      <c r="I58" s="16">
        <f t="shared" si="51"/>
        <v>0</v>
      </c>
      <c r="J58" s="16">
        <f t="shared" si="51"/>
        <v>79848.31</v>
      </c>
      <c r="K58" s="16">
        <f t="shared" si="51"/>
        <v>0</v>
      </c>
      <c r="L58" s="16">
        <f t="shared" si="51"/>
        <v>111297.58</v>
      </c>
      <c r="M58" s="16">
        <f t="shared" si="51"/>
        <v>0</v>
      </c>
      <c r="N58" s="12">
        <f t="shared" si="51"/>
        <v>81000</v>
      </c>
      <c r="O58" s="12">
        <f t="shared" si="51"/>
        <v>0</v>
      </c>
      <c r="P58" s="12">
        <f t="shared" si="51"/>
        <v>110000</v>
      </c>
      <c r="Q58" s="12">
        <f t="shared" si="51"/>
        <v>0</v>
      </c>
      <c r="R58" s="12">
        <f t="shared" ref="R58" si="52">R61</f>
        <v>120000</v>
      </c>
      <c r="S58" s="16">
        <f t="shared" ref="S58:U59" si="53">S61</f>
        <v>0</v>
      </c>
      <c r="T58" s="12">
        <f t="shared" si="53"/>
        <v>120000</v>
      </c>
      <c r="U58" s="16">
        <f t="shared" si="53"/>
        <v>0</v>
      </c>
      <c r="V58" s="95"/>
      <c r="W58" s="84"/>
      <c r="X58" s="84"/>
      <c r="Y58" s="84"/>
      <c r="Z58" s="84"/>
      <c r="AA58" s="84"/>
      <c r="AB58" s="84"/>
      <c r="AC58" s="84"/>
      <c r="AD58" s="84"/>
      <c r="AE58" s="84"/>
    </row>
    <row r="59" spans="1:31" ht="51.6" customHeight="1">
      <c r="A59" s="85"/>
      <c r="B59" s="86"/>
      <c r="C59" s="84"/>
      <c r="D59" s="89"/>
      <c r="E59" s="111"/>
      <c r="F59" s="5" t="s">
        <v>140</v>
      </c>
      <c r="G59" s="16">
        <f>G62</f>
        <v>124399.11000000002</v>
      </c>
      <c r="H59" s="16">
        <f t="shared" ref="H59:Q59" si="54">H62</f>
        <v>0</v>
      </c>
      <c r="I59" s="16">
        <f t="shared" si="54"/>
        <v>0</v>
      </c>
      <c r="J59" s="16">
        <f t="shared" si="54"/>
        <v>321004.92</v>
      </c>
      <c r="K59" s="16">
        <f t="shared" si="54"/>
        <v>0</v>
      </c>
      <c r="L59" s="16">
        <f t="shared" si="54"/>
        <v>437983.99</v>
      </c>
      <c r="M59" s="16">
        <f t="shared" si="54"/>
        <v>0</v>
      </c>
      <c r="N59" s="12">
        <f>N62</f>
        <v>674541.4</v>
      </c>
      <c r="O59" s="12">
        <f t="shared" si="54"/>
        <v>0</v>
      </c>
      <c r="P59" s="12">
        <f t="shared" si="54"/>
        <v>763177.29</v>
      </c>
      <c r="Q59" s="12">
        <f t="shared" si="54"/>
        <v>0</v>
      </c>
      <c r="R59" s="12">
        <f t="shared" ref="R59" si="55">R62</f>
        <v>0</v>
      </c>
      <c r="S59" s="16">
        <f t="shared" si="53"/>
        <v>0</v>
      </c>
      <c r="T59" s="12">
        <f t="shared" si="53"/>
        <v>0</v>
      </c>
      <c r="U59" s="16">
        <f t="shared" si="53"/>
        <v>0</v>
      </c>
      <c r="V59" s="95"/>
      <c r="W59" s="84"/>
      <c r="X59" s="84"/>
      <c r="Y59" s="84"/>
      <c r="Z59" s="84"/>
      <c r="AA59" s="84"/>
      <c r="AB59" s="84"/>
      <c r="AC59" s="84"/>
      <c r="AD59" s="84"/>
      <c r="AE59" s="84"/>
    </row>
    <row r="60" spans="1:31" ht="37.200000000000003" customHeight="1">
      <c r="A60" s="85" t="s">
        <v>55</v>
      </c>
      <c r="B60" s="86" t="s">
        <v>84</v>
      </c>
      <c r="C60" s="84">
        <v>2021</v>
      </c>
      <c r="D60" s="87">
        <v>2026</v>
      </c>
      <c r="E60" s="111"/>
      <c r="F60" s="5" t="s">
        <v>13</v>
      </c>
      <c r="G60" s="16">
        <f>G61+G62</f>
        <v>746545</v>
      </c>
      <c r="H60" s="16">
        <f t="shared" ref="H60:M60" si="56">H61+H62</f>
        <v>0</v>
      </c>
      <c r="I60" s="16">
        <f t="shared" si="56"/>
        <v>0</v>
      </c>
      <c r="J60" s="16">
        <f>J61+J62</f>
        <v>400853.23</v>
      </c>
      <c r="K60" s="16">
        <f t="shared" si="56"/>
        <v>0</v>
      </c>
      <c r="L60" s="16">
        <f t="shared" si="56"/>
        <v>549281.56999999995</v>
      </c>
      <c r="M60" s="16">
        <f t="shared" si="56"/>
        <v>0</v>
      </c>
      <c r="N60" s="12">
        <f t="shared" ref="N60:U60" si="57">N61+N62</f>
        <v>755541.4</v>
      </c>
      <c r="O60" s="12">
        <f t="shared" si="57"/>
        <v>0</v>
      </c>
      <c r="P60" s="12">
        <f t="shared" si="57"/>
        <v>873177.29</v>
      </c>
      <c r="Q60" s="12">
        <f t="shared" si="57"/>
        <v>0</v>
      </c>
      <c r="R60" s="12">
        <f t="shared" ref="R60" si="58">R61+R62</f>
        <v>120000</v>
      </c>
      <c r="S60" s="16">
        <f t="shared" si="57"/>
        <v>0</v>
      </c>
      <c r="T60" s="12">
        <f t="shared" ref="T60" si="59">T61+T62</f>
        <v>120000</v>
      </c>
      <c r="U60" s="16">
        <f t="shared" si="57"/>
        <v>0</v>
      </c>
      <c r="V60" s="95" t="s">
        <v>11</v>
      </c>
      <c r="W60" s="84" t="s">
        <v>11</v>
      </c>
      <c r="X60" s="84" t="s">
        <v>11</v>
      </c>
      <c r="Y60" s="84" t="s">
        <v>11</v>
      </c>
      <c r="Z60" s="84" t="s">
        <v>11</v>
      </c>
      <c r="AA60" s="84" t="s">
        <v>11</v>
      </c>
      <c r="AB60" s="84" t="s">
        <v>11</v>
      </c>
      <c r="AC60" s="84" t="s">
        <v>11</v>
      </c>
      <c r="AD60" s="84" t="s">
        <v>11</v>
      </c>
      <c r="AE60" s="84" t="s">
        <v>11</v>
      </c>
    </row>
    <row r="61" spans="1:31" ht="44.4" customHeight="1">
      <c r="A61" s="85"/>
      <c r="B61" s="86"/>
      <c r="C61" s="84"/>
      <c r="D61" s="88"/>
      <c r="E61" s="111"/>
      <c r="F61" s="5" t="s">
        <v>139</v>
      </c>
      <c r="G61" s="16">
        <f>G64+G67+G70+G73+G76</f>
        <v>622145.89</v>
      </c>
      <c r="H61" s="16">
        <f t="shared" ref="H61:M61" si="60">H64+H67+H70+H73</f>
        <v>0</v>
      </c>
      <c r="I61" s="16">
        <f t="shared" si="60"/>
        <v>0</v>
      </c>
      <c r="J61" s="16">
        <f>J64+J67+J70+J73+J76</f>
        <v>79848.31</v>
      </c>
      <c r="K61" s="16">
        <f t="shared" si="60"/>
        <v>0</v>
      </c>
      <c r="L61" s="16">
        <f t="shared" si="60"/>
        <v>111297.58</v>
      </c>
      <c r="M61" s="16">
        <f t="shared" si="60"/>
        <v>0</v>
      </c>
      <c r="N61" s="12">
        <f>N64+N67+N70+N73+N76</f>
        <v>81000</v>
      </c>
      <c r="O61" s="12">
        <f t="shared" ref="O61:U61" si="61">O64+O67+O70+O73+O76</f>
        <v>0</v>
      </c>
      <c r="P61" s="12">
        <f t="shared" si="61"/>
        <v>110000</v>
      </c>
      <c r="Q61" s="12">
        <f t="shared" si="61"/>
        <v>0</v>
      </c>
      <c r="R61" s="12">
        <f t="shared" ref="R61" si="62">R64+R67+R70+R73+R76</f>
        <v>120000</v>
      </c>
      <c r="S61" s="16">
        <f t="shared" si="61"/>
        <v>0</v>
      </c>
      <c r="T61" s="12">
        <f t="shared" ref="T61" si="63">T64+T67+T70+T73+T76</f>
        <v>120000</v>
      </c>
      <c r="U61" s="16">
        <f t="shared" si="61"/>
        <v>0</v>
      </c>
      <c r="V61" s="95"/>
      <c r="W61" s="84"/>
      <c r="X61" s="84"/>
      <c r="Y61" s="84"/>
      <c r="Z61" s="84"/>
      <c r="AA61" s="84"/>
      <c r="AB61" s="84"/>
      <c r="AC61" s="84"/>
      <c r="AD61" s="84"/>
      <c r="AE61" s="84"/>
    </row>
    <row r="62" spans="1:31" ht="44.4" customHeight="1">
      <c r="A62" s="85"/>
      <c r="B62" s="86"/>
      <c r="C62" s="84"/>
      <c r="D62" s="89"/>
      <c r="E62" s="111"/>
      <c r="F62" s="5" t="s">
        <v>140</v>
      </c>
      <c r="G62" s="16">
        <f>G65+G68+G71+G74</f>
        <v>124399.11000000002</v>
      </c>
      <c r="H62" s="16">
        <f t="shared" ref="H62:I62" si="64">H65+H68+H71+H74</f>
        <v>0</v>
      </c>
      <c r="I62" s="16">
        <f t="shared" si="64"/>
        <v>0</v>
      </c>
      <c r="J62" s="16">
        <f>J65+J68+J71+J74+J77</f>
        <v>321004.92</v>
      </c>
      <c r="K62" s="16">
        <f t="shared" ref="K62:U62" si="65">K65+K68+K71+K74+K77</f>
        <v>0</v>
      </c>
      <c r="L62" s="16">
        <f t="shared" si="65"/>
        <v>437983.99</v>
      </c>
      <c r="M62" s="16">
        <f t="shared" si="65"/>
        <v>0</v>
      </c>
      <c r="N62" s="12">
        <f t="shared" si="65"/>
        <v>674541.4</v>
      </c>
      <c r="O62" s="12">
        <f t="shared" si="65"/>
        <v>0</v>
      </c>
      <c r="P62" s="12">
        <f t="shared" si="65"/>
        <v>763177.29</v>
      </c>
      <c r="Q62" s="12">
        <f t="shared" si="65"/>
        <v>0</v>
      </c>
      <c r="R62" s="12">
        <f t="shared" ref="R62" si="66">R65+R68+R71+R74+R77</f>
        <v>0</v>
      </c>
      <c r="S62" s="16">
        <f t="shared" si="65"/>
        <v>0</v>
      </c>
      <c r="T62" s="12">
        <f t="shared" ref="T62" si="67">T65+T68+T71+T74+T77</f>
        <v>0</v>
      </c>
      <c r="U62" s="16">
        <f t="shared" si="65"/>
        <v>0</v>
      </c>
      <c r="V62" s="95"/>
      <c r="W62" s="84"/>
      <c r="X62" s="84"/>
      <c r="Y62" s="84"/>
      <c r="Z62" s="84"/>
      <c r="AA62" s="84"/>
      <c r="AB62" s="84"/>
      <c r="AC62" s="84"/>
      <c r="AD62" s="84"/>
      <c r="AE62" s="84"/>
    </row>
    <row r="63" spans="1:31" ht="36" customHeight="1">
      <c r="A63" s="85" t="s">
        <v>56</v>
      </c>
      <c r="B63" s="86" t="s">
        <v>85</v>
      </c>
      <c r="C63" s="84">
        <v>2021</v>
      </c>
      <c r="D63" s="87">
        <v>2026</v>
      </c>
      <c r="E63" s="90"/>
      <c r="F63" s="5" t="s">
        <v>13</v>
      </c>
      <c r="G63" s="16">
        <f>G64+G65</f>
        <v>291852.91000000003</v>
      </c>
      <c r="H63" s="16">
        <f>H64+H65</f>
        <v>0</v>
      </c>
      <c r="I63" s="16"/>
      <c r="J63" s="16">
        <f>J64+J65</f>
        <v>31652.91</v>
      </c>
      <c r="K63" s="16">
        <f t="shared" ref="K63:U63" si="68">K64+K65</f>
        <v>0</v>
      </c>
      <c r="L63" s="16">
        <f t="shared" si="68"/>
        <v>29200</v>
      </c>
      <c r="M63" s="16">
        <f t="shared" si="68"/>
        <v>0</v>
      </c>
      <c r="N63" s="12">
        <f t="shared" si="68"/>
        <v>81000</v>
      </c>
      <c r="O63" s="12">
        <f t="shared" si="68"/>
        <v>0</v>
      </c>
      <c r="P63" s="12">
        <f t="shared" si="68"/>
        <v>50000</v>
      </c>
      <c r="Q63" s="12">
        <f t="shared" si="68"/>
        <v>0</v>
      </c>
      <c r="R63" s="12">
        <f t="shared" ref="R63" si="69">R64+R65</f>
        <v>50000</v>
      </c>
      <c r="S63" s="16">
        <f t="shared" si="68"/>
        <v>0</v>
      </c>
      <c r="T63" s="12">
        <f t="shared" ref="T63" si="70">T64+T65</f>
        <v>50000</v>
      </c>
      <c r="U63" s="16">
        <f t="shared" si="68"/>
        <v>0</v>
      </c>
      <c r="V63" s="91" t="s">
        <v>21</v>
      </c>
      <c r="W63" s="84" t="s">
        <v>19</v>
      </c>
      <c r="X63" s="84">
        <v>100</v>
      </c>
      <c r="Y63" s="84">
        <v>100</v>
      </c>
      <c r="Z63" s="84">
        <v>100</v>
      </c>
      <c r="AA63" s="84">
        <v>100</v>
      </c>
      <c r="AB63" s="84">
        <v>100</v>
      </c>
      <c r="AC63" s="84">
        <v>100</v>
      </c>
      <c r="AD63" s="84">
        <v>100</v>
      </c>
      <c r="AE63" s="84">
        <v>100</v>
      </c>
    </row>
    <row r="64" spans="1:31" ht="74.400000000000006" customHeight="1">
      <c r="A64" s="85"/>
      <c r="B64" s="86"/>
      <c r="C64" s="84"/>
      <c r="D64" s="88"/>
      <c r="E64" s="90"/>
      <c r="F64" s="5" t="s">
        <v>139</v>
      </c>
      <c r="G64" s="16">
        <f>H64+J64+L64+N64+P64+R64+T64</f>
        <v>291852.91000000003</v>
      </c>
      <c r="H64" s="16"/>
      <c r="I64" s="16"/>
      <c r="J64" s="16">
        <v>31652.91</v>
      </c>
      <c r="K64" s="16">
        <v>0</v>
      </c>
      <c r="L64" s="16">
        <v>29200</v>
      </c>
      <c r="M64" s="16">
        <v>0</v>
      </c>
      <c r="N64" s="12">
        <v>81000</v>
      </c>
      <c r="O64" s="12">
        <v>0</v>
      </c>
      <c r="P64" s="12">
        <v>50000</v>
      </c>
      <c r="Q64" s="12">
        <v>0</v>
      </c>
      <c r="R64" s="12">
        <v>50000</v>
      </c>
      <c r="S64" s="16">
        <v>0</v>
      </c>
      <c r="T64" s="12">
        <v>50000</v>
      </c>
      <c r="U64" s="16"/>
      <c r="V64" s="91"/>
      <c r="W64" s="84"/>
      <c r="X64" s="84"/>
      <c r="Y64" s="84"/>
      <c r="Z64" s="84"/>
      <c r="AA64" s="84"/>
      <c r="AB64" s="84"/>
      <c r="AC64" s="84"/>
      <c r="AD64" s="84"/>
      <c r="AE64" s="84"/>
    </row>
    <row r="65" spans="1:31" ht="87" customHeight="1">
      <c r="A65" s="85"/>
      <c r="B65" s="86"/>
      <c r="C65" s="84"/>
      <c r="D65" s="89"/>
      <c r="E65" s="90"/>
      <c r="F65" s="5" t="s">
        <v>140</v>
      </c>
      <c r="G65" s="16">
        <f>H65+J65+L65+N65+P65+R65+T65</f>
        <v>0</v>
      </c>
      <c r="H65" s="16"/>
      <c r="I65" s="16"/>
      <c r="J65" s="16"/>
      <c r="K65" s="16"/>
      <c r="L65" s="16"/>
      <c r="M65" s="16"/>
      <c r="N65" s="12"/>
      <c r="O65" s="12"/>
      <c r="P65" s="12"/>
      <c r="Q65" s="12"/>
      <c r="R65" s="12"/>
      <c r="S65" s="16"/>
      <c r="T65" s="12"/>
      <c r="U65" s="16"/>
      <c r="V65" s="91"/>
      <c r="W65" s="84"/>
      <c r="X65" s="84"/>
      <c r="Y65" s="84"/>
      <c r="Z65" s="84"/>
      <c r="AA65" s="84"/>
      <c r="AB65" s="84"/>
      <c r="AC65" s="84"/>
      <c r="AD65" s="84"/>
      <c r="AE65" s="84"/>
    </row>
    <row r="66" spans="1:31" ht="36.6" customHeight="1">
      <c r="A66" s="85" t="s">
        <v>57</v>
      </c>
      <c r="B66" s="86" t="s">
        <v>115</v>
      </c>
      <c r="C66" s="84">
        <v>2021</v>
      </c>
      <c r="D66" s="87">
        <v>2026</v>
      </c>
      <c r="E66" s="90"/>
      <c r="F66" s="5" t="s">
        <v>13</v>
      </c>
      <c r="G66" s="16">
        <f>G67+G68</f>
        <v>150000</v>
      </c>
      <c r="H66" s="16">
        <f>H67+H68</f>
        <v>0</v>
      </c>
      <c r="I66" s="16"/>
      <c r="J66" s="16">
        <f>J67+J68</f>
        <v>0</v>
      </c>
      <c r="K66" s="16">
        <f t="shared" ref="K66:U66" si="71">K67+K68</f>
        <v>0</v>
      </c>
      <c r="L66" s="16">
        <f t="shared" si="71"/>
        <v>0</v>
      </c>
      <c r="M66" s="16">
        <f t="shared" si="71"/>
        <v>0</v>
      </c>
      <c r="N66" s="12">
        <f t="shared" si="71"/>
        <v>0</v>
      </c>
      <c r="O66" s="12">
        <f t="shared" si="71"/>
        <v>0</v>
      </c>
      <c r="P66" s="12">
        <f>P67+P68</f>
        <v>50000</v>
      </c>
      <c r="Q66" s="12">
        <f t="shared" si="71"/>
        <v>0</v>
      </c>
      <c r="R66" s="12">
        <f>R67+R68</f>
        <v>50000</v>
      </c>
      <c r="S66" s="16">
        <f t="shared" si="71"/>
        <v>0</v>
      </c>
      <c r="T66" s="12">
        <f>T67+T68</f>
        <v>50000</v>
      </c>
      <c r="U66" s="16">
        <f t="shared" si="71"/>
        <v>0</v>
      </c>
      <c r="V66" s="91" t="s">
        <v>23</v>
      </c>
      <c r="W66" s="84" t="s">
        <v>19</v>
      </c>
      <c r="X66" s="84">
        <v>100</v>
      </c>
      <c r="Y66" s="84">
        <v>100</v>
      </c>
      <c r="Z66" s="84">
        <v>100</v>
      </c>
      <c r="AA66" s="84">
        <v>100</v>
      </c>
      <c r="AB66" s="84">
        <v>100</v>
      </c>
      <c r="AC66" s="84">
        <v>100</v>
      </c>
      <c r="AD66" s="84">
        <v>100</v>
      </c>
      <c r="AE66" s="84">
        <v>100</v>
      </c>
    </row>
    <row r="67" spans="1:31" ht="77.400000000000006" customHeight="1">
      <c r="A67" s="85"/>
      <c r="B67" s="86"/>
      <c r="C67" s="84"/>
      <c r="D67" s="88"/>
      <c r="E67" s="90"/>
      <c r="F67" s="5" t="s">
        <v>139</v>
      </c>
      <c r="G67" s="16">
        <f>H67+J67+L67+N67+P67+R67+T67</f>
        <v>150000</v>
      </c>
      <c r="H67" s="16"/>
      <c r="I67" s="16"/>
      <c r="J67" s="16">
        <v>0</v>
      </c>
      <c r="K67" s="16">
        <v>0</v>
      </c>
      <c r="L67" s="16">
        <v>0</v>
      </c>
      <c r="M67" s="16">
        <v>0</v>
      </c>
      <c r="N67" s="12">
        <v>0</v>
      </c>
      <c r="O67" s="12">
        <v>0</v>
      </c>
      <c r="P67" s="12">
        <v>50000</v>
      </c>
      <c r="Q67" s="12">
        <v>0</v>
      </c>
      <c r="R67" s="12">
        <v>50000</v>
      </c>
      <c r="S67" s="16">
        <v>0</v>
      </c>
      <c r="T67" s="12">
        <v>50000</v>
      </c>
      <c r="U67" s="16"/>
      <c r="V67" s="91"/>
      <c r="W67" s="84"/>
      <c r="X67" s="84"/>
      <c r="Y67" s="84"/>
      <c r="Z67" s="84"/>
      <c r="AA67" s="84"/>
      <c r="AB67" s="84"/>
      <c r="AC67" s="84"/>
      <c r="AD67" s="84"/>
      <c r="AE67" s="84"/>
    </row>
    <row r="68" spans="1:31" ht="84" customHeight="1">
      <c r="A68" s="85"/>
      <c r="B68" s="86"/>
      <c r="C68" s="84"/>
      <c r="D68" s="89"/>
      <c r="E68" s="90"/>
      <c r="F68" s="5" t="s">
        <v>140</v>
      </c>
      <c r="G68" s="16">
        <f>H68+J68+L68+N68+P68+R68+T68</f>
        <v>0</v>
      </c>
      <c r="H68" s="16"/>
      <c r="I68" s="16"/>
      <c r="J68" s="16"/>
      <c r="K68" s="16"/>
      <c r="L68" s="16"/>
      <c r="M68" s="16"/>
      <c r="N68" s="12"/>
      <c r="O68" s="12"/>
      <c r="P68" s="12"/>
      <c r="Q68" s="12"/>
      <c r="R68" s="12"/>
      <c r="S68" s="16"/>
      <c r="T68" s="12"/>
      <c r="U68" s="16"/>
      <c r="V68" s="91"/>
      <c r="W68" s="84"/>
      <c r="X68" s="84"/>
      <c r="Y68" s="84"/>
      <c r="Z68" s="84"/>
      <c r="AA68" s="84"/>
      <c r="AB68" s="84"/>
      <c r="AC68" s="84"/>
      <c r="AD68" s="84"/>
      <c r="AE68" s="84"/>
    </row>
    <row r="69" spans="1:31" ht="26.4" customHeight="1">
      <c r="A69" s="85" t="s">
        <v>58</v>
      </c>
      <c r="B69" s="86" t="s">
        <v>130</v>
      </c>
      <c r="C69" s="84">
        <v>2021</v>
      </c>
      <c r="D69" s="87">
        <v>2026</v>
      </c>
      <c r="E69" s="90"/>
      <c r="F69" s="5" t="s">
        <v>13</v>
      </c>
      <c r="G69" s="16">
        <f t="shared" ref="G69:Q69" si="72">G70+G71</f>
        <v>59486</v>
      </c>
      <c r="H69" s="16">
        <f t="shared" si="72"/>
        <v>0</v>
      </c>
      <c r="I69" s="16">
        <f t="shared" si="72"/>
        <v>0</v>
      </c>
      <c r="J69" s="16">
        <f t="shared" si="72"/>
        <v>0</v>
      </c>
      <c r="K69" s="16">
        <f t="shared" si="72"/>
        <v>0</v>
      </c>
      <c r="L69" s="16">
        <f t="shared" si="72"/>
        <v>9486</v>
      </c>
      <c r="M69" s="16">
        <f t="shared" si="72"/>
        <v>0</v>
      </c>
      <c r="N69" s="12">
        <f t="shared" si="72"/>
        <v>0</v>
      </c>
      <c r="O69" s="12">
        <f t="shared" si="72"/>
        <v>0</v>
      </c>
      <c r="P69" s="12">
        <f t="shared" si="72"/>
        <v>10000</v>
      </c>
      <c r="Q69" s="12">
        <f t="shared" si="72"/>
        <v>0</v>
      </c>
      <c r="R69" s="12">
        <f t="shared" ref="R69" si="73">R70+R71</f>
        <v>20000</v>
      </c>
      <c r="S69" s="16">
        <f>S70+S71</f>
        <v>0</v>
      </c>
      <c r="T69" s="12">
        <f t="shared" ref="T69" si="74">T70+T71</f>
        <v>20000</v>
      </c>
      <c r="U69" s="16">
        <f>U70+U71</f>
        <v>0</v>
      </c>
      <c r="V69" s="91" t="s">
        <v>94</v>
      </c>
      <c r="W69" s="84" t="s">
        <v>19</v>
      </c>
      <c r="X69" s="84">
        <v>100</v>
      </c>
      <c r="Y69" s="84"/>
      <c r="Z69" s="84"/>
      <c r="AA69" s="84"/>
      <c r="AB69" s="84"/>
      <c r="AC69" s="84">
        <v>100</v>
      </c>
      <c r="AD69" s="84"/>
      <c r="AE69" s="84">
        <v>100</v>
      </c>
    </row>
    <row r="70" spans="1:31" ht="23.4" customHeight="1">
      <c r="A70" s="85"/>
      <c r="B70" s="86"/>
      <c r="C70" s="84"/>
      <c r="D70" s="88"/>
      <c r="E70" s="90"/>
      <c r="F70" s="5" t="s">
        <v>139</v>
      </c>
      <c r="G70" s="16">
        <f>H70+J70+L70+N70+P70+R70+T70</f>
        <v>59486</v>
      </c>
      <c r="H70" s="16"/>
      <c r="I70" s="16"/>
      <c r="J70" s="16">
        <v>0</v>
      </c>
      <c r="K70" s="16"/>
      <c r="L70" s="16">
        <v>9486</v>
      </c>
      <c r="M70" s="16"/>
      <c r="N70" s="12">
        <v>0</v>
      </c>
      <c r="O70" s="12"/>
      <c r="P70" s="12">
        <v>10000</v>
      </c>
      <c r="Q70" s="12"/>
      <c r="R70" s="12">
        <v>20000</v>
      </c>
      <c r="S70" s="16"/>
      <c r="T70" s="12">
        <v>20000</v>
      </c>
      <c r="U70" s="16"/>
      <c r="V70" s="91"/>
      <c r="W70" s="84"/>
      <c r="X70" s="84"/>
      <c r="Y70" s="84"/>
      <c r="Z70" s="84"/>
      <c r="AA70" s="84"/>
      <c r="AB70" s="84"/>
      <c r="AC70" s="84"/>
      <c r="AD70" s="84"/>
      <c r="AE70" s="84"/>
    </row>
    <row r="71" spans="1:31" ht="25.2" customHeight="1">
      <c r="A71" s="85"/>
      <c r="B71" s="86"/>
      <c r="C71" s="84"/>
      <c r="D71" s="89"/>
      <c r="E71" s="90"/>
      <c r="F71" s="5" t="s">
        <v>140</v>
      </c>
      <c r="G71" s="16">
        <f>H71+J71+L71+N71+P71+R71+T71</f>
        <v>0</v>
      </c>
      <c r="H71" s="16"/>
      <c r="I71" s="16"/>
      <c r="J71" s="16"/>
      <c r="K71" s="16"/>
      <c r="L71" s="16"/>
      <c r="M71" s="16"/>
      <c r="N71" s="12"/>
      <c r="O71" s="12"/>
      <c r="P71" s="12"/>
      <c r="Q71" s="12"/>
      <c r="R71" s="12"/>
      <c r="S71" s="16"/>
      <c r="T71" s="12"/>
      <c r="U71" s="16"/>
      <c r="V71" s="91"/>
      <c r="W71" s="84"/>
      <c r="X71" s="84"/>
      <c r="Y71" s="84"/>
      <c r="Z71" s="84"/>
      <c r="AA71" s="84"/>
      <c r="AB71" s="84"/>
      <c r="AC71" s="84"/>
      <c r="AD71" s="84"/>
      <c r="AE71" s="84"/>
    </row>
    <row r="72" spans="1:31" ht="29.4" customHeight="1">
      <c r="A72" s="85" t="s">
        <v>59</v>
      </c>
      <c r="B72" s="86" t="s">
        <v>131</v>
      </c>
      <c r="C72" s="84">
        <v>2021</v>
      </c>
      <c r="D72" s="87">
        <v>2026</v>
      </c>
      <c r="E72" s="90"/>
      <c r="F72" s="5" t="s">
        <v>13</v>
      </c>
      <c r="G72" s="16">
        <f>G73+G74</f>
        <v>245206.09000000003</v>
      </c>
      <c r="H72" s="16">
        <f>H73+H74</f>
        <v>0</v>
      </c>
      <c r="I72" s="16"/>
      <c r="J72" s="16">
        <f>J73+J74</f>
        <v>98012.52</v>
      </c>
      <c r="K72" s="16">
        <f t="shared" ref="K72:U72" si="75">K73+K74</f>
        <v>0</v>
      </c>
      <c r="L72" s="16">
        <f t="shared" si="75"/>
        <v>147193.57</v>
      </c>
      <c r="M72" s="16">
        <f t="shared" si="75"/>
        <v>0</v>
      </c>
      <c r="N72" s="12">
        <f t="shared" si="75"/>
        <v>0</v>
      </c>
      <c r="O72" s="12">
        <f t="shared" si="75"/>
        <v>0</v>
      </c>
      <c r="P72" s="12">
        <f t="shared" si="75"/>
        <v>0</v>
      </c>
      <c r="Q72" s="12">
        <f t="shared" si="75"/>
        <v>0</v>
      </c>
      <c r="R72" s="12">
        <f t="shared" ref="R72" si="76">R73+R74</f>
        <v>0</v>
      </c>
      <c r="S72" s="16">
        <f t="shared" si="75"/>
        <v>0</v>
      </c>
      <c r="T72" s="12">
        <f t="shared" ref="T72" si="77">T73+T74</f>
        <v>0</v>
      </c>
      <c r="U72" s="16">
        <f t="shared" si="75"/>
        <v>0</v>
      </c>
      <c r="V72" s="91" t="s">
        <v>37</v>
      </c>
      <c r="W72" s="84" t="s">
        <v>19</v>
      </c>
      <c r="X72" s="84">
        <v>100</v>
      </c>
      <c r="Y72" s="84">
        <v>125</v>
      </c>
      <c r="Z72" s="84">
        <v>100</v>
      </c>
      <c r="AA72" s="84">
        <v>100</v>
      </c>
      <c r="AB72" s="84">
        <v>100</v>
      </c>
      <c r="AC72" s="84">
        <v>100</v>
      </c>
      <c r="AD72" s="84">
        <v>100</v>
      </c>
      <c r="AE72" s="84">
        <v>100</v>
      </c>
    </row>
    <row r="73" spans="1:31" ht="51.6" customHeight="1">
      <c r="A73" s="85"/>
      <c r="B73" s="86"/>
      <c r="C73" s="84"/>
      <c r="D73" s="88"/>
      <c r="E73" s="90"/>
      <c r="F73" s="5" t="s">
        <v>139</v>
      </c>
      <c r="G73" s="16">
        <f>H73+J73+L73+N73+P73+R73+T73</f>
        <v>120806.98000000001</v>
      </c>
      <c r="H73" s="16"/>
      <c r="I73" s="16"/>
      <c r="J73" s="16">
        <v>48195.4</v>
      </c>
      <c r="K73" s="16">
        <v>0</v>
      </c>
      <c r="L73" s="16">
        <v>72611.58</v>
      </c>
      <c r="M73" s="16">
        <v>0</v>
      </c>
      <c r="N73" s="12">
        <v>0</v>
      </c>
      <c r="O73" s="12">
        <v>0</v>
      </c>
      <c r="P73" s="12"/>
      <c r="Q73" s="12">
        <v>0</v>
      </c>
      <c r="R73" s="12"/>
      <c r="S73" s="16">
        <v>0</v>
      </c>
      <c r="T73" s="12"/>
      <c r="U73" s="16"/>
      <c r="V73" s="91"/>
      <c r="W73" s="84"/>
      <c r="X73" s="84"/>
      <c r="Y73" s="84"/>
      <c r="Z73" s="84"/>
      <c r="AA73" s="84"/>
      <c r="AB73" s="84"/>
      <c r="AC73" s="84"/>
      <c r="AD73" s="84"/>
      <c r="AE73" s="84"/>
    </row>
    <row r="74" spans="1:31" ht="45" customHeight="1">
      <c r="A74" s="85"/>
      <c r="B74" s="86"/>
      <c r="C74" s="84"/>
      <c r="D74" s="89"/>
      <c r="E74" s="90"/>
      <c r="F74" s="5" t="s">
        <v>140</v>
      </c>
      <c r="G74" s="16">
        <f>H74+J74+L74+N74+P74+R74+T74</f>
        <v>124399.11000000002</v>
      </c>
      <c r="H74" s="16"/>
      <c r="I74" s="16"/>
      <c r="J74" s="16">
        <v>49817.120000000003</v>
      </c>
      <c r="K74" s="16"/>
      <c r="L74" s="16">
        <v>74581.990000000005</v>
      </c>
      <c r="M74" s="16"/>
      <c r="N74" s="12"/>
      <c r="O74" s="12"/>
      <c r="P74" s="12"/>
      <c r="Q74" s="12"/>
      <c r="R74" s="12"/>
      <c r="S74" s="16"/>
      <c r="T74" s="12"/>
      <c r="U74" s="16"/>
      <c r="V74" s="91"/>
      <c r="W74" s="84"/>
      <c r="X74" s="84"/>
      <c r="Y74" s="84"/>
      <c r="Z74" s="84"/>
      <c r="AA74" s="84"/>
      <c r="AB74" s="84"/>
      <c r="AC74" s="84"/>
      <c r="AD74" s="84"/>
      <c r="AE74" s="84"/>
    </row>
    <row r="75" spans="1:31" ht="40.200000000000003" customHeight="1">
      <c r="A75" s="85" t="s">
        <v>80</v>
      </c>
      <c r="B75" s="86" t="s">
        <v>132</v>
      </c>
      <c r="C75" s="84">
        <v>2021</v>
      </c>
      <c r="D75" s="87">
        <v>2026</v>
      </c>
      <c r="E75" s="90"/>
      <c r="F75" s="5" t="s">
        <v>13</v>
      </c>
      <c r="G75" s="16">
        <f>G76+G77</f>
        <v>2072308.4900000002</v>
      </c>
      <c r="H75" s="16">
        <f t="shared" ref="H75:U75" si="78">H76+H77</f>
        <v>0</v>
      </c>
      <c r="I75" s="16">
        <f t="shared" si="78"/>
        <v>0</v>
      </c>
      <c r="J75" s="16">
        <f t="shared" si="78"/>
        <v>271187.8</v>
      </c>
      <c r="K75" s="16">
        <f t="shared" si="78"/>
        <v>0</v>
      </c>
      <c r="L75" s="16">
        <f t="shared" si="78"/>
        <v>363402</v>
      </c>
      <c r="M75" s="16">
        <f t="shared" si="78"/>
        <v>0</v>
      </c>
      <c r="N75" s="12">
        <f t="shared" si="78"/>
        <v>674541.4</v>
      </c>
      <c r="O75" s="12">
        <f t="shared" si="78"/>
        <v>0</v>
      </c>
      <c r="P75" s="12">
        <f t="shared" si="78"/>
        <v>763177.29</v>
      </c>
      <c r="Q75" s="12">
        <f t="shared" si="78"/>
        <v>0</v>
      </c>
      <c r="R75" s="12">
        <f t="shared" ref="R75" si="79">R76+R77</f>
        <v>0</v>
      </c>
      <c r="S75" s="16">
        <f t="shared" si="78"/>
        <v>0</v>
      </c>
      <c r="T75" s="12">
        <f t="shared" ref="T75" si="80">T76+T77</f>
        <v>0</v>
      </c>
      <c r="U75" s="16">
        <f t="shared" si="78"/>
        <v>0</v>
      </c>
      <c r="V75" s="91" t="s">
        <v>24</v>
      </c>
      <c r="W75" s="84" t="s">
        <v>19</v>
      </c>
      <c r="X75" s="84">
        <v>100</v>
      </c>
      <c r="Y75" s="84">
        <v>100</v>
      </c>
      <c r="Z75" s="84">
        <v>100</v>
      </c>
      <c r="AA75" s="84" t="s">
        <v>31</v>
      </c>
      <c r="AB75" s="84" t="s">
        <v>31</v>
      </c>
      <c r="AC75" s="84" t="s">
        <v>31</v>
      </c>
      <c r="AD75" s="84" t="s">
        <v>31</v>
      </c>
      <c r="AE75" s="84" t="s">
        <v>31</v>
      </c>
    </row>
    <row r="76" spans="1:31" ht="70.95" customHeight="1">
      <c r="A76" s="85"/>
      <c r="B76" s="86"/>
      <c r="C76" s="84"/>
      <c r="D76" s="88"/>
      <c r="E76" s="90"/>
      <c r="F76" s="5" t="s">
        <v>139</v>
      </c>
      <c r="G76" s="16">
        <f>H76+J76+L76+N76+P76+R76+T76</f>
        <v>0</v>
      </c>
      <c r="H76" s="16"/>
      <c r="I76" s="16"/>
      <c r="J76" s="16"/>
      <c r="K76" s="16"/>
      <c r="L76" s="16"/>
      <c r="M76" s="16"/>
      <c r="N76" s="12"/>
      <c r="O76" s="12"/>
      <c r="P76" s="12"/>
      <c r="Q76" s="12"/>
      <c r="R76" s="12"/>
      <c r="S76" s="16"/>
      <c r="T76" s="12"/>
      <c r="U76" s="16"/>
      <c r="V76" s="91"/>
      <c r="W76" s="84"/>
      <c r="X76" s="84"/>
      <c r="Y76" s="84"/>
      <c r="Z76" s="84"/>
      <c r="AA76" s="84"/>
      <c r="AB76" s="84"/>
      <c r="AC76" s="84"/>
      <c r="AD76" s="84"/>
      <c r="AE76" s="84"/>
    </row>
    <row r="77" spans="1:31" ht="62.4" customHeight="1">
      <c r="A77" s="85"/>
      <c r="B77" s="86"/>
      <c r="C77" s="84"/>
      <c r="D77" s="89"/>
      <c r="E77" s="90"/>
      <c r="F77" s="5" t="s">
        <v>140</v>
      </c>
      <c r="G77" s="16">
        <f>H77+J77+L77+N77+P77+R77+T77</f>
        <v>2072308.4900000002</v>
      </c>
      <c r="H77" s="16"/>
      <c r="I77" s="16"/>
      <c r="J77" s="16">
        <v>271187.8</v>
      </c>
      <c r="K77" s="16"/>
      <c r="L77" s="16">
        <v>363402</v>
      </c>
      <c r="M77" s="16"/>
      <c r="N77" s="12">
        <v>674541.4</v>
      </c>
      <c r="O77" s="12"/>
      <c r="P77" s="12">
        <v>763177.29</v>
      </c>
      <c r="Q77" s="12"/>
      <c r="R77" s="12">
        <v>0</v>
      </c>
      <c r="S77" s="16"/>
      <c r="T77" s="12">
        <v>0</v>
      </c>
      <c r="U77" s="16"/>
      <c r="V77" s="91"/>
      <c r="W77" s="84"/>
      <c r="X77" s="84"/>
      <c r="Y77" s="84"/>
      <c r="Z77" s="84"/>
      <c r="AA77" s="84"/>
      <c r="AB77" s="84"/>
      <c r="AC77" s="84"/>
      <c r="AD77" s="84"/>
      <c r="AE77" s="84"/>
    </row>
    <row r="78" spans="1:31" ht="27" customHeight="1">
      <c r="A78" s="85" t="s">
        <v>54</v>
      </c>
      <c r="B78" s="86" t="s">
        <v>86</v>
      </c>
      <c r="C78" s="84">
        <v>2021</v>
      </c>
      <c r="D78" s="87">
        <v>2026</v>
      </c>
      <c r="E78" s="111" t="s">
        <v>12</v>
      </c>
      <c r="F78" s="5" t="s">
        <v>13</v>
      </c>
      <c r="G78" s="15">
        <f>G81</f>
        <v>14045820.43</v>
      </c>
      <c r="H78" s="15">
        <f t="shared" ref="H78:Q78" si="81">H81</f>
        <v>0</v>
      </c>
      <c r="I78" s="15">
        <f t="shared" si="81"/>
        <v>0</v>
      </c>
      <c r="J78" s="15">
        <f t="shared" si="81"/>
        <v>1199863.49</v>
      </c>
      <c r="K78" s="15">
        <f t="shared" si="81"/>
        <v>0</v>
      </c>
      <c r="L78" s="15">
        <f t="shared" si="81"/>
        <v>1117464.07</v>
      </c>
      <c r="M78" s="15">
        <f t="shared" si="81"/>
        <v>0</v>
      </c>
      <c r="N78" s="11">
        <f t="shared" si="81"/>
        <v>276490.48</v>
      </c>
      <c r="O78" s="11">
        <f t="shared" si="81"/>
        <v>0</v>
      </c>
      <c r="P78" s="11">
        <f t="shared" si="81"/>
        <v>17533306.780000001</v>
      </c>
      <c r="Q78" s="11">
        <f t="shared" si="81"/>
        <v>0</v>
      </c>
      <c r="R78" s="11">
        <f t="shared" ref="R78" si="82">R81</f>
        <v>857100</v>
      </c>
      <c r="S78" s="15">
        <f t="shared" ref="S78:T80" si="83">S81</f>
        <v>0</v>
      </c>
      <c r="T78" s="11">
        <f t="shared" si="83"/>
        <v>1155900</v>
      </c>
      <c r="U78" s="15">
        <f t="shared" ref="U78" si="84">U81</f>
        <v>0</v>
      </c>
      <c r="V78" s="95" t="s">
        <v>11</v>
      </c>
      <c r="W78" s="84" t="s">
        <v>11</v>
      </c>
      <c r="X78" s="84" t="s">
        <v>11</v>
      </c>
      <c r="Y78" s="84" t="s">
        <v>11</v>
      </c>
      <c r="Z78" s="84" t="s">
        <v>11</v>
      </c>
      <c r="AA78" s="84" t="s">
        <v>11</v>
      </c>
      <c r="AB78" s="84" t="s">
        <v>11</v>
      </c>
      <c r="AC78" s="84" t="s">
        <v>11</v>
      </c>
      <c r="AD78" s="84" t="s">
        <v>11</v>
      </c>
      <c r="AE78" s="84" t="s">
        <v>11</v>
      </c>
    </row>
    <row r="79" spans="1:31" ht="52.95" customHeight="1">
      <c r="A79" s="85"/>
      <c r="B79" s="86"/>
      <c r="C79" s="84"/>
      <c r="D79" s="88"/>
      <c r="E79" s="111"/>
      <c r="F79" s="5" t="s">
        <v>139</v>
      </c>
      <c r="G79" s="16">
        <f>G82</f>
        <v>6861997.9800000004</v>
      </c>
      <c r="H79" s="16">
        <f t="shared" ref="H79:Q79" si="85">H82</f>
        <v>0</v>
      </c>
      <c r="I79" s="16">
        <f t="shared" si="85"/>
        <v>0</v>
      </c>
      <c r="J79" s="16">
        <f>J82</f>
        <v>1199863.49</v>
      </c>
      <c r="K79" s="16">
        <f t="shared" si="85"/>
        <v>0</v>
      </c>
      <c r="L79" s="16">
        <f t="shared" si="85"/>
        <v>1117464.07</v>
      </c>
      <c r="M79" s="16">
        <f t="shared" si="85"/>
        <v>0</v>
      </c>
      <c r="N79" s="12">
        <f t="shared" si="85"/>
        <v>276490.48</v>
      </c>
      <c r="O79" s="12">
        <f t="shared" si="85"/>
        <v>0</v>
      </c>
      <c r="P79" s="12">
        <f t="shared" si="85"/>
        <v>2409895.16</v>
      </c>
      <c r="Q79" s="12">
        <f t="shared" si="85"/>
        <v>0</v>
      </c>
      <c r="R79" s="12">
        <f t="shared" ref="R79" si="86">R82</f>
        <v>857100</v>
      </c>
      <c r="S79" s="16">
        <f t="shared" si="83"/>
        <v>0</v>
      </c>
      <c r="T79" s="12">
        <f t="shared" si="83"/>
        <v>1155900</v>
      </c>
      <c r="U79" s="16">
        <f t="shared" ref="U79" si="87">U82</f>
        <v>0</v>
      </c>
      <c r="V79" s="95"/>
      <c r="W79" s="84"/>
      <c r="X79" s="84"/>
      <c r="Y79" s="84"/>
      <c r="Z79" s="84"/>
      <c r="AA79" s="84"/>
      <c r="AB79" s="84"/>
      <c r="AC79" s="84"/>
      <c r="AD79" s="84"/>
      <c r="AE79" s="84"/>
    </row>
    <row r="80" spans="1:31" ht="46.95" customHeight="1">
      <c r="A80" s="85"/>
      <c r="B80" s="86"/>
      <c r="C80" s="84"/>
      <c r="D80" s="89"/>
      <c r="E80" s="111"/>
      <c r="F80" s="5" t="s">
        <v>140</v>
      </c>
      <c r="G80" s="16">
        <f>G83</f>
        <v>7183822.4500000002</v>
      </c>
      <c r="H80" s="16">
        <f t="shared" ref="H80:Q80" si="88">H83</f>
        <v>0</v>
      </c>
      <c r="I80" s="16">
        <f t="shared" si="88"/>
        <v>0</v>
      </c>
      <c r="J80" s="16">
        <f t="shared" si="88"/>
        <v>0</v>
      </c>
      <c r="K80" s="16">
        <f t="shared" si="88"/>
        <v>0</v>
      </c>
      <c r="L80" s="16">
        <f t="shared" si="88"/>
        <v>0</v>
      </c>
      <c r="M80" s="16">
        <f t="shared" si="88"/>
        <v>0</v>
      </c>
      <c r="N80" s="12">
        <f t="shared" si="88"/>
        <v>0</v>
      </c>
      <c r="O80" s="12">
        <f t="shared" si="88"/>
        <v>0</v>
      </c>
      <c r="P80" s="12">
        <f t="shared" si="88"/>
        <v>15123411.619999999</v>
      </c>
      <c r="Q80" s="12">
        <f t="shared" si="88"/>
        <v>0</v>
      </c>
      <c r="R80" s="12">
        <f t="shared" ref="R80" si="89">R83</f>
        <v>0</v>
      </c>
      <c r="S80" s="16">
        <f t="shared" si="83"/>
        <v>0</v>
      </c>
      <c r="T80" s="12">
        <f t="shared" si="83"/>
        <v>0</v>
      </c>
      <c r="U80" s="16">
        <f t="shared" ref="U80" si="90">U83</f>
        <v>0</v>
      </c>
      <c r="V80" s="95"/>
      <c r="W80" s="84"/>
      <c r="X80" s="84"/>
      <c r="Y80" s="84"/>
      <c r="Z80" s="84"/>
      <c r="AA80" s="84"/>
      <c r="AB80" s="84"/>
      <c r="AC80" s="84"/>
      <c r="AD80" s="84"/>
      <c r="AE80" s="84"/>
    </row>
    <row r="81" spans="1:31" ht="20.399999999999999">
      <c r="A81" s="85" t="s">
        <v>60</v>
      </c>
      <c r="B81" s="86" t="s">
        <v>87</v>
      </c>
      <c r="C81" s="84">
        <v>2021</v>
      </c>
      <c r="D81" s="87">
        <v>2026</v>
      </c>
      <c r="E81" s="111"/>
      <c r="F81" s="5" t="s">
        <v>13</v>
      </c>
      <c r="G81" s="16">
        <f>G82+G83</f>
        <v>14045820.43</v>
      </c>
      <c r="H81" s="16">
        <f t="shared" ref="H81:Q81" si="91">H82+H83</f>
        <v>0</v>
      </c>
      <c r="I81" s="16">
        <f t="shared" si="91"/>
        <v>0</v>
      </c>
      <c r="J81" s="16">
        <f t="shared" si="91"/>
        <v>1199863.49</v>
      </c>
      <c r="K81" s="16">
        <f t="shared" si="91"/>
        <v>0</v>
      </c>
      <c r="L81" s="16">
        <f t="shared" si="91"/>
        <v>1117464.07</v>
      </c>
      <c r="M81" s="16">
        <f t="shared" si="91"/>
        <v>0</v>
      </c>
      <c r="N81" s="12">
        <f t="shared" si="91"/>
        <v>276490.48</v>
      </c>
      <c r="O81" s="12">
        <f t="shared" si="91"/>
        <v>0</v>
      </c>
      <c r="P81" s="12">
        <f t="shared" si="91"/>
        <v>17533306.780000001</v>
      </c>
      <c r="Q81" s="12">
        <f t="shared" si="91"/>
        <v>0</v>
      </c>
      <c r="R81" s="12">
        <f t="shared" ref="R81" si="92">R82+R83</f>
        <v>857100</v>
      </c>
      <c r="S81" s="16">
        <f>S82+S83</f>
        <v>0</v>
      </c>
      <c r="T81" s="12">
        <f t="shared" ref="T81" si="93">T82+T83</f>
        <v>1155900</v>
      </c>
      <c r="U81" s="16">
        <f>U82+U83</f>
        <v>0</v>
      </c>
      <c r="V81" s="95" t="s">
        <v>11</v>
      </c>
      <c r="W81" s="84" t="s">
        <v>11</v>
      </c>
      <c r="X81" s="84" t="s">
        <v>11</v>
      </c>
      <c r="Y81" s="84" t="s">
        <v>11</v>
      </c>
      <c r="Z81" s="84" t="s">
        <v>11</v>
      </c>
      <c r="AA81" s="84" t="s">
        <v>11</v>
      </c>
      <c r="AB81" s="84" t="s">
        <v>11</v>
      </c>
      <c r="AC81" s="84" t="s">
        <v>11</v>
      </c>
      <c r="AD81" s="84" t="s">
        <v>11</v>
      </c>
      <c r="AE81" s="84" t="s">
        <v>11</v>
      </c>
    </row>
    <row r="82" spans="1:31">
      <c r="A82" s="85"/>
      <c r="B82" s="86"/>
      <c r="C82" s="84"/>
      <c r="D82" s="88"/>
      <c r="E82" s="111"/>
      <c r="F82" s="5" t="s">
        <v>139</v>
      </c>
      <c r="G82" s="16">
        <f>G85+G88+G94</f>
        <v>6861997.9800000004</v>
      </c>
      <c r="H82" s="16">
        <f t="shared" ref="H82:O82" si="94">H85+H88+H94</f>
        <v>0</v>
      </c>
      <c r="I82" s="16">
        <f t="shared" si="94"/>
        <v>0</v>
      </c>
      <c r="J82" s="16">
        <f t="shared" si="94"/>
        <v>1199863.49</v>
      </c>
      <c r="K82" s="16">
        <f t="shared" si="94"/>
        <v>0</v>
      </c>
      <c r="L82" s="16">
        <f t="shared" si="94"/>
        <v>1117464.07</v>
      </c>
      <c r="M82" s="16">
        <f t="shared" si="94"/>
        <v>0</v>
      </c>
      <c r="N82" s="12">
        <f t="shared" si="94"/>
        <v>276490.48</v>
      </c>
      <c r="O82" s="12">
        <f t="shared" si="94"/>
        <v>0</v>
      </c>
      <c r="P82" s="12">
        <f>P85+P88+P94+P91</f>
        <v>2409895.16</v>
      </c>
      <c r="Q82" s="12">
        <f t="shared" ref="Q82:U82" si="95">Q85+Q88+Q94+Q91</f>
        <v>0</v>
      </c>
      <c r="R82" s="12">
        <f t="shared" si="95"/>
        <v>857100</v>
      </c>
      <c r="S82" s="12">
        <f t="shared" si="95"/>
        <v>0</v>
      </c>
      <c r="T82" s="12">
        <f t="shared" si="95"/>
        <v>1155900</v>
      </c>
      <c r="U82" s="12">
        <f t="shared" si="95"/>
        <v>0</v>
      </c>
      <c r="V82" s="95"/>
      <c r="W82" s="84"/>
      <c r="X82" s="84"/>
      <c r="Y82" s="84"/>
      <c r="Z82" s="84"/>
      <c r="AA82" s="84"/>
      <c r="AB82" s="84"/>
      <c r="AC82" s="84"/>
      <c r="AD82" s="84"/>
      <c r="AE82" s="84"/>
    </row>
    <row r="83" spans="1:31">
      <c r="A83" s="85"/>
      <c r="B83" s="86"/>
      <c r="C83" s="84"/>
      <c r="D83" s="89"/>
      <c r="E83" s="111"/>
      <c r="F83" s="5" t="s">
        <v>140</v>
      </c>
      <c r="G83" s="16">
        <f>G86+G89</f>
        <v>7183822.4500000002</v>
      </c>
      <c r="H83" s="16">
        <f>H86+H89</f>
        <v>0</v>
      </c>
      <c r="I83" s="16">
        <f>I86+I89</f>
        <v>0</v>
      </c>
      <c r="J83" s="16">
        <f>J86+J89+J95</f>
        <v>0</v>
      </c>
      <c r="K83" s="16">
        <f t="shared" ref="K83:O83" si="96">K86+K89+K95</f>
        <v>0</v>
      </c>
      <c r="L83" s="16">
        <f t="shared" si="96"/>
        <v>0</v>
      </c>
      <c r="M83" s="16">
        <f t="shared" si="96"/>
        <v>0</v>
      </c>
      <c r="N83" s="12">
        <f t="shared" si="96"/>
        <v>0</v>
      </c>
      <c r="O83" s="12">
        <f t="shared" si="96"/>
        <v>0</v>
      </c>
      <c r="P83" s="12">
        <f>P86+P89+P95+P92</f>
        <v>15123411.619999999</v>
      </c>
      <c r="Q83" s="12">
        <f t="shared" ref="Q83:U83" si="97">Q86+Q89+Q95+Q92</f>
        <v>0</v>
      </c>
      <c r="R83" s="12">
        <f t="shared" si="97"/>
        <v>0</v>
      </c>
      <c r="S83" s="12">
        <f t="shared" si="97"/>
        <v>0</v>
      </c>
      <c r="T83" s="12">
        <f t="shared" si="97"/>
        <v>0</v>
      </c>
      <c r="U83" s="12">
        <f t="shared" si="97"/>
        <v>0</v>
      </c>
      <c r="V83" s="95"/>
      <c r="W83" s="84"/>
      <c r="X83" s="84"/>
      <c r="Y83" s="84"/>
      <c r="Z83" s="84"/>
      <c r="AA83" s="84"/>
      <c r="AB83" s="84"/>
      <c r="AC83" s="84"/>
      <c r="AD83" s="84"/>
      <c r="AE83" s="84"/>
    </row>
    <row r="84" spans="1:31" ht="32.4" customHeight="1">
      <c r="A84" s="85" t="s">
        <v>61</v>
      </c>
      <c r="B84" s="86" t="s">
        <v>88</v>
      </c>
      <c r="C84" s="84">
        <v>2021</v>
      </c>
      <c r="D84" s="87">
        <v>2026</v>
      </c>
      <c r="E84" s="90"/>
      <c r="F84" s="5" t="s">
        <v>13</v>
      </c>
      <c r="G84" s="16">
        <f>G85+G86</f>
        <v>5508482.6900000004</v>
      </c>
      <c r="H84" s="16">
        <f>H85+H86</f>
        <v>0</v>
      </c>
      <c r="I84" s="16"/>
      <c r="J84" s="16">
        <f>J85+J86</f>
        <v>1199863.49</v>
      </c>
      <c r="K84" s="16"/>
      <c r="L84" s="16">
        <f>L85+L86</f>
        <v>1117464.07</v>
      </c>
      <c r="M84" s="16"/>
      <c r="N84" s="12">
        <f>N85+N86</f>
        <v>276490.48</v>
      </c>
      <c r="O84" s="12"/>
      <c r="P84" s="12">
        <f>P85+P86</f>
        <v>901664.65</v>
      </c>
      <c r="Q84" s="12"/>
      <c r="R84" s="12">
        <f>R85+R86</f>
        <v>857100</v>
      </c>
      <c r="S84" s="16"/>
      <c r="T84" s="12">
        <f>T85+T86</f>
        <v>1155900</v>
      </c>
      <c r="U84" s="16"/>
      <c r="V84" s="91" t="s">
        <v>38</v>
      </c>
      <c r="W84" s="84" t="s">
        <v>19</v>
      </c>
      <c r="X84" s="84">
        <v>100</v>
      </c>
      <c r="Y84" s="84">
        <v>29</v>
      </c>
      <c r="Z84" s="84">
        <v>100</v>
      </c>
      <c r="AA84" s="84">
        <v>100</v>
      </c>
      <c r="AB84" s="84">
        <v>100</v>
      </c>
      <c r="AC84" s="84">
        <v>100</v>
      </c>
      <c r="AD84" s="84">
        <v>100</v>
      </c>
      <c r="AE84" s="84">
        <v>100</v>
      </c>
    </row>
    <row r="85" spans="1:31" ht="46.95" customHeight="1">
      <c r="A85" s="85"/>
      <c r="B85" s="86"/>
      <c r="C85" s="84"/>
      <c r="D85" s="88"/>
      <c r="E85" s="90"/>
      <c r="F85" s="5" t="s">
        <v>139</v>
      </c>
      <c r="G85" s="16">
        <f>H85+J85+N85+P85+L85+R85+T85</f>
        <v>5508482.6900000004</v>
      </c>
      <c r="H85" s="16"/>
      <c r="I85" s="16"/>
      <c r="J85" s="16">
        <v>1199863.49</v>
      </c>
      <c r="K85" s="16">
        <v>0</v>
      </c>
      <c r="L85" s="16">
        <v>1117464.07</v>
      </c>
      <c r="M85" s="16">
        <v>0</v>
      </c>
      <c r="N85" s="12">
        <v>276490.48</v>
      </c>
      <c r="O85" s="12">
        <v>0</v>
      </c>
      <c r="P85" s="12">
        <v>901664.65</v>
      </c>
      <c r="Q85" s="12">
        <v>0</v>
      </c>
      <c r="R85" s="12">
        <v>857100</v>
      </c>
      <c r="S85" s="16">
        <v>0</v>
      </c>
      <c r="T85" s="12">
        <v>1155900</v>
      </c>
      <c r="U85" s="16"/>
      <c r="V85" s="91"/>
      <c r="W85" s="84"/>
      <c r="X85" s="84"/>
      <c r="Y85" s="84"/>
      <c r="Z85" s="84"/>
      <c r="AA85" s="84"/>
      <c r="AB85" s="84"/>
      <c r="AC85" s="84"/>
      <c r="AD85" s="84"/>
      <c r="AE85" s="84"/>
    </row>
    <row r="86" spans="1:31" ht="40.799999999999997" customHeight="1">
      <c r="A86" s="85"/>
      <c r="B86" s="86"/>
      <c r="C86" s="84"/>
      <c r="D86" s="89"/>
      <c r="E86" s="90"/>
      <c r="F86" s="5" t="s">
        <v>140</v>
      </c>
      <c r="G86" s="16">
        <f>H86+J86+N86+P86+L86+R86+T86</f>
        <v>0</v>
      </c>
      <c r="H86" s="16"/>
      <c r="I86" s="16"/>
      <c r="J86" s="16"/>
      <c r="K86" s="16"/>
      <c r="L86" s="16"/>
      <c r="M86" s="16"/>
      <c r="N86" s="12"/>
      <c r="O86" s="12"/>
      <c r="P86" s="12"/>
      <c r="Q86" s="12"/>
      <c r="R86" s="12"/>
      <c r="S86" s="16"/>
      <c r="T86" s="12"/>
      <c r="U86" s="16"/>
      <c r="V86" s="91"/>
      <c r="W86" s="84"/>
      <c r="X86" s="84"/>
      <c r="Y86" s="84"/>
      <c r="Z86" s="84"/>
      <c r="AA86" s="84"/>
      <c r="AB86" s="84"/>
      <c r="AC86" s="84"/>
      <c r="AD86" s="84"/>
      <c r="AE86" s="84"/>
    </row>
    <row r="87" spans="1:31" ht="52.8" customHeight="1">
      <c r="A87" s="85" t="s">
        <v>62</v>
      </c>
      <c r="B87" s="86" t="s">
        <v>183</v>
      </c>
      <c r="C87" s="84">
        <v>2021</v>
      </c>
      <c r="D87" s="87">
        <v>2026</v>
      </c>
      <c r="E87" s="90"/>
      <c r="F87" s="5" t="s">
        <v>13</v>
      </c>
      <c r="G87" s="16">
        <f>G88+G89</f>
        <v>7563565.8500000006</v>
      </c>
      <c r="H87" s="16">
        <f>H88+H89</f>
        <v>0</v>
      </c>
      <c r="I87" s="16"/>
      <c r="J87" s="16">
        <f>J88+J89</f>
        <v>0</v>
      </c>
      <c r="K87" s="16"/>
      <c r="L87" s="16">
        <f>L88+L89</f>
        <v>0</v>
      </c>
      <c r="M87" s="16"/>
      <c r="N87" s="12">
        <f>N88+N89</f>
        <v>0</v>
      </c>
      <c r="O87" s="12"/>
      <c r="P87" s="12">
        <f>P88+P89</f>
        <v>7563565.8500000006</v>
      </c>
      <c r="Q87" s="12"/>
      <c r="R87" s="12">
        <f>R88+R89</f>
        <v>0</v>
      </c>
      <c r="S87" s="16"/>
      <c r="T87" s="12">
        <f>T88+T89</f>
        <v>0</v>
      </c>
      <c r="U87" s="16"/>
      <c r="V87" s="127" t="s">
        <v>189</v>
      </c>
      <c r="W87" s="84" t="s">
        <v>19</v>
      </c>
      <c r="X87" s="84">
        <v>100</v>
      </c>
      <c r="Y87" s="84">
        <v>29</v>
      </c>
      <c r="Z87" s="84">
        <v>100</v>
      </c>
      <c r="AA87" s="84">
        <v>100</v>
      </c>
      <c r="AB87" s="84">
        <v>100</v>
      </c>
      <c r="AC87" s="84">
        <v>100</v>
      </c>
      <c r="AD87" s="84">
        <v>100</v>
      </c>
      <c r="AE87" s="84">
        <v>100</v>
      </c>
    </row>
    <row r="88" spans="1:31" ht="52.8" customHeight="1">
      <c r="A88" s="85"/>
      <c r="B88" s="86"/>
      <c r="C88" s="84"/>
      <c r="D88" s="88"/>
      <c r="E88" s="90"/>
      <c r="F88" s="5" t="s">
        <v>139</v>
      </c>
      <c r="G88" s="16">
        <f>H88+J88+N88+P88+L88+R88+T88</f>
        <v>379743.4</v>
      </c>
      <c r="H88" s="16"/>
      <c r="I88" s="16"/>
      <c r="J88" s="16"/>
      <c r="K88" s="16">
        <v>0</v>
      </c>
      <c r="L88" s="16"/>
      <c r="M88" s="16">
        <v>0</v>
      </c>
      <c r="N88" s="12"/>
      <c r="O88" s="12">
        <v>0</v>
      </c>
      <c r="P88" s="12">
        <v>379743.4</v>
      </c>
      <c r="Q88" s="12">
        <v>0</v>
      </c>
      <c r="R88" s="12"/>
      <c r="S88" s="16">
        <v>0</v>
      </c>
      <c r="T88" s="12"/>
      <c r="U88" s="16"/>
      <c r="V88" s="127"/>
      <c r="W88" s="84"/>
      <c r="X88" s="84"/>
      <c r="Y88" s="84"/>
      <c r="Z88" s="84"/>
      <c r="AA88" s="84"/>
      <c r="AB88" s="84"/>
      <c r="AC88" s="84"/>
      <c r="AD88" s="84"/>
      <c r="AE88" s="84"/>
    </row>
    <row r="89" spans="1:31" ht="53.4" customHeight="1">
      <c r="A89" s="85"/>
      <c r="B89" s="86"/>
      <c r="C89" s="84"/>
      <c r="D89" s="89"/>
      <c r="E89" s="90"/>
      <c r="F89" s="5" t="s">
        <v>140</v>
      </c>
      <c r="G89" s="16">
        <f>H89+J89+N89+P89+L89+R89+T89</f>
        <v>7183822.4500000002</v>
      </c>
      <c r="H89" s="16"/>
      <c r="I89" s="16"/>
      <c r="J89" s="16"/>
      <c r="K89" s="16"/>
      <c r="L89" s="16"/>
      <c r="M89" s="16"/>
      <c r="N89" s="12"/>
      <c r="O89" s="12"/>
      <c r="P89" s="12">
        <v>7183822.4500000002</v>
      </c>
      <c r="Q89" s="12"/>
      <c r="R89" s="12"/>
      <c r="S89" s="16"/>
      <c r="T89" s="12"/>
      <c r="U89" s="16"/>
      <c r="V89" s="127"/>
      <c r="W89" s="84"/>
      <c r="X89" s="84"/>
      <c r="Y89" s="84"/>
      <c r="Z89" s="84"/>
      <c r="AA89" s="84"/>
      <c r="AB89" s="84"/>
      <c r="AC89" s="84"/>
      <c r="AD89" s="84"/>
      <c r="AE89" s="84"/>
    </row>
    <row r="90" spans="1:31" ht="52.8" customHeight="1">
      <c r="A90" s="85" t="s">
        <v>181</v>
      </c>
      <c r="B90" s="124" t="s">
        <v>184</v>
      </c>
      <c r="C90" s="81"/>
      <c r="D90" s="82"/>
      <c r="E90" s="83"/>
      <c r="F90" s="5" t="s">
        <v>13</v>
      </c>
      <c r="G90" s="16">
        <f>G91+G92</f>
        <v>3094304.39</v>
      </c>
      <c r="H90" s="16">
        <f>H91+H92</f>
        <v>0</v>
      </c>
      <c r="I90" s="16"/>
      <c r="J90" s="16">
        <f>J91+J92</f>
        <v>0</v>
      </c>
      <c r="K90" s="16"/>
      <c r="L90" s="16">
        <f>L91+L92</f>
        <v>0</v>
      </c>
      <c r="M90" s="16"/>
      <c r="N90" s="12">
        <f>N91+N92</f>
        <v>0</v>
      </c>
      <c r="O90" s="12"/>
      <c r="P90" s="12">
        <f>P91+P92</f>
        <v>3094304.39</v>
      </c>
      <c r="Q90" s="12"/>
      <c r="R90" s="12">
        <f>R91+R92</f>
        <v>0</v>
      </c>
      <c r="S90" s="16"/>
      <c r="T90" s="12">
        <f>T91+T92</f>
        <v>0</v>
      </c>
      <c r="U90" s="16"/>
      <c r="V90" s="127" t="s">
        <v>190</v>
      </c>
      <c r="W90" s="84" t="s">
        <v>19</v>
      </c>
      <c r="X90" s="84">
        <v>100</v>
      </c>
      <c r="Y90" s="84">
        <v>29</v>
      </c>
      <c r="Z90" s="84">
        <v>100</v>
      </c>
      <c r="AA90" s="84">
        <v>100</v>
      </c>
      <c r="AB90" s="84">
        <v>100</v>
      </c>
      <c r="AC90" s="84">
        <v>100</v>
      </c>
      <c r="AD90" s="84">
        <v>100</v>
      </c>
      <c r="AE90" s="84">
        <v>100</v>
      </c>
    </row>
    <row r="91" spans="1:31" ht="52.8" customHeight="1">
      <c r="A91" s="85"/>
      <c r="B91" s="125"/>
      <c r="C91" s="81"/>
      <c r="D91" s="82"/>
      <c r="E91" s="83"/>
      <c r="F91" s="5" t="s">
        <v>139</v>
      </c>
      <c r="G91" s="16">
        <f>H91+J91+N91+P91+L91+R91+T91</f>
        <v>154715.22</v>
      </c>
      <c r="H91" s="16"/>
      <c r="I91" s="16"/>
      <c r="J91" s="16"/>
      <c r="K91" s="16">
        <v>0</v>
      </c>
      <c r="L91" s="16"/>
      <c r="M91" s="16">
        <v>0</v>
      </c>
      <c r="N91" s="12"/>
      <c r="O91" s="12">
        <v>0</v>
      </c>
      <c r="P91" s="12">
        <v>154715.22</v>
      </c>
      <c r="Q91" s="12">
        <v>0</v>
      </c>
      <c r="R91" s="12"/>
      <c r="S91" s="16">
        <v>0</v>
      </c>
      <c r="T91" s="12"/>
      <c r="U91" s="16"/>
      <c r="V91" s="127"/>
      <c r="W91" s="84"/>
      <c r="X91" s="84"/>
      <c r="Y91" s="84"/>
      <c r="Z91" s="84"/>
      <c r="AA91" s="84"/>
      <c r="AB91" s="84"/>
      <c r="AC91" s="84"/>
      <c r="AD91" s="84"/>
      <c r="AE91" s="84"/>
    </row>
    <row r="92" spans="1:31" ht="68.400000000000006" customHeight="1">
      <c r="A92" s="85"/>
      <c r="B92" s="126"/>
      <c r="C92" s="81"/>
      <c r="D92" s="82"/>
      <c r="E92" s="83"/>
      <c r="F92" s="5" t="s">
        <v>140</v>
      </c>
      <c r="G92" s="16">
        <f>H92+J92+N92+P92+L92+R92+T92</f>
        <v>2939589.17</v>
      </c>
      <c r="H92" s="16"/>
      <c r="I92" s="16"/>
      <c r="J92" s="16"/>
      <c r="K92" s="16"/>
      <c r="L92" s="16"/>
      <c r="M92" s="16"/>
      <c r="N92" s="12"/>
      <c r="O92" s="12"/>
      <c r="P92" s="12">
        <v>2939589.17</v>
      </c>
      <c r="Q92" s="12"/>
      <c r="R92" s="12"/>
      <c r="S92" s="16"/>
      <c r="T92" s="12"/>
      <c r="U92" s="16"/>
      <c r="V92" s="127"/>
      <c r="W92" s="84"/>
      <c r="X92" s="84"/>
      <c r="Y92" s="84"/>
      <c r="Z92" s="84"/>
      <c r="AA92" s="84"/>
      <c r="AB92" s="84"/>
      <c r="AC92" s="84"/>
      <c r="AD92" s="84"/>
      <c r="AE92" s="84"/>
    </row>
    <row r="93" spans="1:31" ht="51" customHeight="1">
      <c r="A93" s="85" t="s">
        <v>182</v>
      </c>
      <c r="B93" s="86" t="s">
        <v>185</v>
      </c>
      <c r="C93" s="84"/>
      <c r="D93" s="87"/>
      <c r="E93" s="90"/>
      <c r="F93" s="5" t="s">
        <v>13</v>
      </c>
      <c r="G93" s="16">
        <f>G94+G95</f>
        <v>5973771.8899999997</v>
      </c>
      <c r="H93" s="16">
        <f>H94+H95</f>
        <v>0</v>
      </c>
      <c r="I93" s="16"/>
      <c r="J93" s="16">
        <f>J94+J95</f>
        <v>0</v>
      </c>
      <c r="K93" s="16"/>
      <c r="L93" s="16">
        <f>L94+L95</f>
        <v>0</v>
      </c>
      <c r="M93" s="16"/>
      <c r="N93" s="12">
        <f>N94+N95</f>
        <v>0</v>
      </c>
      <c r="O93" s="12"/>
      <c r="P93" s="12">
        <f>P94+P95</f>
        <v>5973771.8899999997</v>
      </c>
      <c r="Q93" s="12"/>
      <c r="R93" s="12">
        <f>R94+R95</f>
        <v>0</v>
      </c>
      <c r="S93" s="16"/>
      <c r="T93" s="12">
        <f>T94+T95</f>
        <v>0</v>
      </c>
      <c r="U93" s="16"/>
      <c r="V93" s="127" t="s">
        <v>191</v>
      </c>
      <c r="W93" s="84" t="s">
        <v>19</v>
      </c>
      <c r="X93" s="84">
        <v>100</v>
      </c>
      <c r="Y93" s="84">
        <v>29</v>
      </c>
      <c r="Z93" s="84">
        <v>100</v>
      </c>
      <c r="AA93" s="84">
        <v>100</v>
      </c>
      <c r="AB93" s="84">
        <v>100</v>
      </c>
      <c r="AC93" s="84">
        <v>100</v>
      </c>
      <c r="AD93" s="84">
        <v>100</v>
      </c>
      <c r="AE93" s="84">
        <v>100</v>
      </c>
    </row>
    <row r="94" spans="1:31" ht="46.2" customHeight="1">
      <c r="A94" s="85"/>
      <c r="B94" s="86"/>
      <c r="C94" s="84"/>
      <c r="D94" s="88"/>
      <c r="E94" s="90"/>
      <c r="F94" s="5" t="s">
        <v>139</v>
      </c>
      <c r="G94" s="16">
        <f>H94+J94+N94+P94+L94+R94+T94</f>
        <v>973771.89</v>
      </c>
      <c r="H94" s="16"/>
      <c r="I94" s="16"/>
      <c r="J94" s="16"/>
      <c r="K94" s="16">
        <v>0</v>
      </c>
      <c r="L94" s="16"/>
      <c r="M94" s="16">
        <v>0</v>
      </c>
      <c r="N94" s="12"/>
      <c r="O94" s="12">
        <v>0</v>
      </c>
      <c r="P94" s="12">
        <v>973771.89</v>
      </c>
      <c r="Q94" s="12">
        <v>0</v>
      </c>
      <c r="R94" s="12"/>
      <c r="S94" s="16">
        <v>0</v>
      </c>
      <c r="T94" s="12"/>
      <c r="U94" s="16"/>
      <c r="V94" s="127"/>
      <c r="W94" s="84"/>
      <c r="X94" s="84"/>
      <c r="Y94" s="84"/>
      <c r="Z94" s="84"/>
      <c r="AA94" s="84"/>
      <c r="AB94" s="84"/>
      <c r="AC94" s="84"/>
      <c r="AD94" s="84"/>
      <c r="AE94" s="84"/>
    </row>
    <row r="95" spans="1:31" ht="101.4" customHeight="1">
      <c r="A95" s="85"/>
      <c r="B95" s="86"/>
      <c r="C95" s="84"/>
      <c r="D95" s="89"/>
      <c r="E95" s="90"/>
      <c r="F95" s="5" t="s">
        <v>140</v>
      </c>
      <c r="G95" s="16">
        <f>H95+J95+N95+P95+L95+R95+T95</f>
        <v>5000000</v>
      </c>
      <c r="H95" s="16"/>
      <c r="I95" s="16"/>
      <c r="J95" s="16"/>
      <c r="K95" s="16"/>
      <c r="L95" s="16"/>
      <c r="M95" s="16"/>
      <c r="N95" s="12"/>
      <c r="O95" s="12"/>
      <c r="P95" s="12">
        <v>5000000</v>
      </c>
      <c r="Q95" s="12"/>
      <c r="R95" s="12"/>
      <c r="S95" s="16"/>
      <c r="T95" s="12"/>
      <c r="U95" s="16"/>
      <c r="V95" s="127"/>
      <c r="W95" s="84"/>
      <c r="X95" s="84"/>
      <c r="Y95" s="84"/>
      <c r="Z95" s="84"/>
      <c r="AA95" s="84"/>
      <c r="AB95" s="84"/>
      <c r="AC95" s="84"/>
      <c r="AD95" s="84"/>
      <c r="AE95" s="84"/>
    </row>
    <row r="96" spans="1:31" ht="48.6" customHeight="1">
      <c r="A96" s="85" t="s">
        <v>54</v>
      </c>
      <c r="B96" s="86" t="s">
        <v>89</v>
      </c>
      <c r="C96" s="84">
        <v>2021</v>
      </c>
      <c r="D96" s="87">
        <v>2026</v>
      </c>
      <c r="E96" s="111" t="s">
        <v>12</v>
      </c>
      <c r="F96" s="5" t="s">
        <v>13</v>
      </c>
      <c r="G96" s="15">
        <f>G99</f>
        <v>17752974.449999999</v>
      </c>
      <c r="H96" s="15">
        <f>H97+H98</f>
        <v>0</v>
      </c>
      <c r="I96" s="15"/>
      <c r="J96" s="15">
        <f>J97+J98</f>
        <v>3341424.94</v>
      </c>
      <c r="K96" s="15">
        <f t="shared" ref="K96:O96" si="98">K97+K98</f>
        <v>0</v>
      </c>
      <c r="L96" s="15">
        <f t="shared" si="98"/>
        <v>2192308.65</v>
      </c>
      <c r="M96" s="15">
        <f t="shared" si="98"/>
        <v>0</v>
      </c>
      <c r="N96" s="11">
        <f t="shared" si="98"/>
        <v>10100143.370000001</v>
      </c>
      <c r="O96" s="11">
        <f t="shared" si="98"/>
        <v>0</v>
      </c>
      <c r="P96" s="11">
        <f>P97+P98</f>
        <v>1098201.76</v>
      </c>
      <c r="Q96" s="11"/>
      <c r="R96" s="11">
        <f>R97+R98</f>
        <v>623137.43999999994</v>
      </c>
      <c r="S96" s="15"/>
      <c r="T96" s="11">
        <f>T97+T98</f>
        <v>442608.29</v>
      </c>
      <c r="U96" s="15"/>
      <c r="V96" s="95" t="s">
        <v>11</v>
      </c>
      <c r="W96" s="84" t="s">
        <v>11</v>
      </c>
      <c r="X96" s="84" t="s">
        <v>11</v>
      </c>
      <c r="Y96" s="84" t="s">
        <v>11</v>
      </c>
      <c r="Z96" s="84" t="s">
        <v>11</v>
      </c>
      <c r="AA96" s="84" t="s">
        <v>11</v>
      </c>
      <c r="AB96" s="84" t="s">
        <v>11</v>
      </c>
      <c r="AC96" s="84" t="s">
        <v>11</v>
      </c>
      <c r="AD96" s="84" t="s">
        <v>11</v>
      </c>
      <c r="AE96" s="84" t="s">
        <v>11</v>
      </c>
    </row>
    <row r="97" spans="1:31" ht="46.95" customHeight="1">
      <c r="A97" s="85"/>
      <c r="B97" s="86"/>
      <c r="C97" s="84"/>
      <c r="D97" s="88"/>
      <c r="E97" s="111"/>
      <c r="F97" s="5" t="s">
        <v>139</v>
      </c>
      <c r="G97" s="16">
        <f>J97+L97+N97+P97+R97+T97</f>
        <v>15691172.449999999</v>
      </c>
      <c r="H97" s="16">
        <f t="shared" ref="H97:I98" si="99">K97+M97+O97+Q97+S97+U97</f>
        <v>0</v>
      </c>
      <c r="I97" s="16">
        <f t="shared" si="99"/>
        <v>12590163.51</v>
      </c>
      <c r="J97" s="16">
        <f>J100</f>
        <v>3101008.94</v>
      </c>
      <c r="K97" s="16">
        <f t="shared" ref="K97:U97" si="100">K100</f>
        <v>0</v>
      </c>
      <c r="L97" s="16">
        <f t="shared" si="100"/>
        <v>770922.65</v>
      </c>
      <c r="M97" s="16">
        <f t="shared" si="100"/>
        <v>0</v>
      </c>
      <c r="N97" s="12">
        <f t="shared" si="100"/>
        <v>9955293.370000001</v>
      </c>
      <c r="O97" s="12">
        <f t="shared" si="100"/>
        <v>0</v>
      </c>
      <c r="P97" s="12">
        <f t="shared" si="100"/>
        <v>798201.76</v>
      </c>
      <c r="Q97" s="12">
        <f t="shared" si="100"/>
        <v>0</v>
      </c>
      <c r="R97" s="12">
        <f t="shared" ref="R97" si="101">R100</f>
        <v>623137.43999999994</v>
      </c>
      <c r="S97" s="16">
        <f t="shared" si="100"/>
        <v>0</v>
      </c>
      <c r="T97" s="12">
        <f t="shared" ref="T97" si="102">T100</f>
        <v>442608.29</v>
      </c>
      <c r="U97" s="16">
        <f t="shared" si="100"/>
        <v>0</v>
      </c>
      <c r="V97" s="95"/>
      <c r="W97" s="84"/>
      <c r="X97" s="84"/>
      <c r="Y97" s="84"/>
      <c r="Z97" s="84"/>
      <c r="AA97" s="84"/>
      <c r="AB97" s="84"/>
      <c r="AC97" s="84"/>
      <c r="AD97" s="84"/>
      <c r="AE97" s="84"/>
    </row>
    <row r="98" spans="1:31" ht="46.95" customHeight="1">
      <c r="A98" s="85"/>
      <c r="B98" s="86"/>
      <c r="C98" s="84"/>
      <c r="D98" s="89"/>
      <c r="E98" s="111"/>
      <c r="F98" s="5" t="s">
        <v>140</v>
      </c>
      <c r="G98" s="16">
        <f>J98+L98+N98+P98+R98+T98</f>
        <v>2106652</v>
      </c>
      <c r="H98" s="16">
        <f t="shared" si="99"/>
        <v>0</v>
      </c>
      <c r="I98" s="16">
        <f t="shared" si="99"/>
        <v>1866236</v>
      </c>
      <c r="J98" s="16">
        <f>J101</f>
        <v>240416</v>
      </c>
      <c r="K98" s="16">
        <f t="shared" ref="K98:U98" si="103">K101</f>
        <v>0</v>
      </c>
      <c r="L98" s="16">
        <f t="shared" si="103"/>
        <v>1421386</v>
      </c>
      <c r="M98" s="16">
        <f t="shared" si="103"/>
        <v>0</v>
      </c>
      <c r="N98" s="12">
        <f t="shared" si="103"/>
        <v>144850</v>
      </c>
      <c r="O98" s="12">
        <f t="shared" si="103"/>
        <v>0</v>
      </c>
      <c r="P98" s="12">
        <f t="shared" si="103"/>
        <v>300000</v>
      </c>
      <c r="Q98" s="12">
        <f t="shared" si="103"/>
        <v>0</v>
      </c>
      <c r="R98" s="12">
        <f t="shared" ref="R98" si="104">R101</f>
        <v>0</v>
      </c>
      <c r="S98" s="16">
        <f t="shared" si="103"/>
        <v>0</v>
      </c>
      <c r="T98" s="12">
        <f t="shared" ref="T98" si="105">T101</f>
        <v>0</v>
      </c>
      <c r="U98" s="16">
        <f t="shared" si="103"/>
        <v>0</v>
      </c>
      <c r="V98" s="95"/>
      <c r="W98" s="84"/>
      <c r="X98" s="84"/>
      <c r="Y98" s="84"/>
      <c r="Z98" s="84"/>
      <c r="AA98" s="84"/>
      <c r="AB98" s="84"/>
      <c r="AC98" s="84"/>
      <c r="AD98" s="84"/>
      <c r="AE98" s="84"/>
    </row>
    <row r="99" spans="1:31" ht="23.4" customHeight="1">
      <c r="A99" s="85" t="s">
        <v>68</v>
      </c>
      <c r="B99" s="86" t="s">
        <v>101</v>
      </c>
      <c r="C99" s="84">
        <v>2021</v>
      </c>
      <c r="D99" s="87">
        <v>2026</v>
      </c>
      <c r="E99" s="111"/>
      <c r="F99" s="5" t="s">
        <v>13</v>
      </c>
      <c r="G99" s="15">
        <f>G100+G101</f>
        <v>17752974.449999999</v>
      </c>
      <c r="H99" s="15">
        <f t="shared" ref="H99:Q99" si="106">H100+H101</f>
        <v>0</v>
      </c>
      <c r="I99" s="15">
        <f t="shared" si="106"/>
        <v>0</v>
      </c>
      <c r="J99" s="15">
        <f t="shared" si="106"/>
        <v>3341424.94</v>
      </c>
      <c r="K99" s="15">
        <f t="shared" si="106"/>
        <v>0</v>
      </c>
      <c r="L99" s="15">
        <f t="shared" si="106"/>
        <v>2192308.65</v>
      </c>
      <c r="M99" s="15">
        <f t="shared" si="106"/>
        <v>0</v>
      </c>
      <c r="N99" s="11">
        <f t="shared" si="106"/>
        <v>10100143.370000001</v>
      </c>
      <c r="O99" s="11">
        <f t="shared" si="106"/>
        <v>0</v>
      </c>
      <c r="P99" s="11">
        <f t="shared" si="106"/>
        <v>1098201.76</v>
      </c>
      <c r="Q99" s="11">
        <f t="shared" si="106"/>
        <v>0</v>
      </c>
      <c r="R99" s="11">
        <f t="shared" ref="R99" si="107">R100+R101</f>
        <v>623137.43999999994</v>
      </c>
      <c r="S99" s="15">
        <f>S100+S101</f>
        <v>0</v>
      </c>
      <c r="T99" s="11">
        <f t="shared" ref="T99" si="108">T100+T101</f>
        <v>442608.29</v>
      </c>
      <c r="U99" s="15">
        <f>U100+U101</f>
        <v>0</v>
      </c>
      <c r="V99" s="95" t="s">
        <v>11</v>
      </c>
      <c r="W99" s="84" t="s">
        <v>11</v>
      </c>
      <c r="X99" s="84" t="s">
        <v>11</v>
      </c>
      <c r="Y99" s="84" t="s">
        <v>11</v>
      </c>
      <c r="Z99" s="84" t="s">
        <v>11</v>
      </c>
      <c r="AA99" s="84" t="s">
        <v>11</v>
      </c>
      <c r="AB99" s="84" t="s">
        <v>11</v>
      </c>
      <c r="AC99" s="84" t="s">
        <v>11</v>
      </c>
      <c r="AD99" s="84" t="s">
        <v>11</v>
      </c>
      <c r="AE99" s="84" t="s">
        <v>11</v>
      </c>
    </row>
    <row r="100" spans="1:31" ht="24" customHeight="1">
      <c r="A100" s="85"/>
      <c r="B100" s="86"/>
      <c r="C100" s="84"/>
      <c r="D100" s="88"/>
      <c r="E100" s="111"/>
      <c r="F100" s="5" t="s">
        <v>139</v>
      </c>
      <c r="G100" s="16">
        <f>G103+G106+G112+G115+G121+G109+G118+G124+G127+G130</f>
        <v>15691172.449999999</v>
      </c>
      <c r="H100" s="16">
        <f t="shared" ref="H100:U100" si="109">H103+H106+H112+H115+H121+H109+H118+H124+H127+H130</f>
        <v>0</v>
      </c>
      <c r="I100" s="16">
        <f t="shared" si="109"/>
        <v>0</v>
      </c>
      <c r="J100" s="16">
        <f t="shared" si="109"/>
        <v>3101008.94</v>
      </c>
      <c r="K100" s="16">
        <f t="shared" si="109"/>
        <v>0</v>
      </c>
      <c r="L100" s="16">
        <f>L103+L106+L112+L115+L121+L109+L118+L124+L127+L130</f>
        <v>770922.65</v>
      </c>
      <c r="M100" s="16">
        <f t="shared" si="109"/>
        <v>0</v>
      </c>
      <c r="N100" s="12">
        <f>N103+N106+N112+N115+N121+N109+N118+N124+N127+N130+N133</f>
        <v>9955293.370000001</v>
      </c>
      <c r="O100" s="12">
        <f t="shared" si="109"/>
        <v>0</v>
      </c>
      <c r="P100" s="12">
        <f t="shared" si="109"/>
        <v>798201.76</v>
      </c>
      <c r="Q100" s="12">
        <f t="shared" si="109"/>
        <v>0</v>
      </c>
      <c r="R100" s="12">
        <f t="shared" ref="R100" si="110">R103+R106+R112+R115+R121+R109+R118+R124+R127+R130</f>
        <v>623137.43999999994</v>
      </c>
      <c r="S100" s="16">
        <f t="shared" si="109"/>
        <v>0</v>
      </c>
      <c r="T100" s="12">
        <f t="shared" ref="T100" si="111">T103+T106+T112+T115+T121+T109+T118+T124+T127+T130</f>
        <v>442608.29</v>
      </c>
      <c r="U100" s="16">
        <f t="shared" si="109"/>
        <v>0</v>
      </c>
      <c r="V100" s="95"/>
      <c r="W100" s="84"/>
      <c r="X100" s="84"/>
      <c r="Y100" s="84"/>
      <c r="Z100" s="84"/>
      <c r="AA100" s="84"/>
      <c r="AB100" s="84"/>
      <c r="AC100" s="84"/>
      <c r="AD100" s="84"/>
      <c r="AE100" s="84"/>
    </row>
    <row r="101" spans="1:31" ht="24" customHeight="1">
      <c r="A101" s="85"/>
      <c r="B101" s="86"/>
      <c r="C101" s="84"/>
      <c r="D101" s="89"/>
      <c r="E101" s="111"/>
      <c r="F101" s="5" t="s">
        <v>140</v>
      </c>
      <c r="G101" s="26">
        <f t="shared" ref="G101:U101" si="112">G104+G107+G113+G116+G122+G110+G119+G125+G131+G128</f>
        <v>2061802</v>
      </c>
      <c r="H101" s="26">
        <f t="shared" si="112"/>
        <v>0</v>
      </c>
      <c r="I101" s="26">
        <f t="shared" si="112"/>
        <v>0</v>
      </c>
      <c r="J101" s="26">
        <f>J104+J107+J113+J116+J122+J110+J119+J125+J131+J128</f>
        <v>240416</v>
      </c>
      <c r="K101" s="26">
        <f t="shared" si="112"/>
        <v>0</v>
      </c>
      <c r="L101" s="26">
        <f>L104+L107+L113+L116+L122+L110+L119+L125+L131+L128</f>
        <v>1421386</v>
      </c>
      <c r="M101" s="26">
        <f t="shared" si="112"/>
        <v>0</v>
      </c>
      <c r="N101" s="13">
        <f>N104+N107+N113+N116+N122+N110+N119+N125+N131+N128+N134</f>
        <v>144850</v>
      </c>
      <c r="O101" s="13">
        <f t="shared" si="112"/>
        <v>0</v>
      </c>
      <c r="P101" s="13">
        <f t="shared" si="112"/>
        <v>300000</v>
      </c>
      <c r="Q101" s="13">
        <f t="shared" si="112"/>
        <v>0</v>
      </c>
      <c r="R101" s="13">
        <f t="shared" ref="R101" si="113">R104+R107+R113+R116+R122+R110+R119+R125+R131+R128</f>
        <v>0</v>
      </c>
      <c r="S101" s="26">
        <f t="shared" si="112"/>
        <v>0</v>
      </c>
      <c r="T101" s="13">
        <f t="shared" ref="T101" si="114">T104+T107+T113+T116+T122+T110+T119+T125+T131+T128</f>
        <v>0</v>
      </c>
      <c r="U101" s="26">
        <f t="shared" si="112"/>
        <v>0</v>
      </c>
      <c r="V101" s="95"/>
      <c r="W101" s="84"/>
      <c r="X101" s="84"/>
      <c r="Y101" s="84"/>
      <c r="Z101" s="84"/>
      <c r="AA101" s="84"/>
      <c r="AB101" s="84"/>
      <c r="AC101" s="84"/>
      <c r="AD101" s="84"/>
      <c r="AE101" s="84"/>
    </row>
    <row r="102" spans="1:31" ht="34.200000000000003" customHeight="1">
      <c r="A102" s="85" t="s">
        <v>69</v>
      </c>
      <c r="B102" s="86" t="s">
        <v>104</v>
      </c>
      <c r="C102" s="84">
        <v>2021</v>
      </c>
      <c r="D102" s="87">
        <v>2026</v>
      </c>
      <c r="E102" s="90"/>
      <c r="F102" s="5" t="s">
        <v>13</v>
      </c>
      <c r="G102" s="16">
        <f>G103+G104</f>
        <v>0</v>
      </c>
      <c r="H102" s="16">
        <f>H103+H104</f>
        <v>0</v>
      </c>
      <c r="I102" s="16"/>
      <c r="J102" s="16">
        <f>J103+J104</f>
        <v>0</v>
      </c>
      <c r="K102" s="17"/>
      <c r="L102" s="16">
        <f>L103+L104</f>
        <v>0</v>
      </c>
      <c r="M102" s="16"/>
      <c r="N102" s="12">
        <f>N103+N104</f>
        <v>0</v>
      </c>
      <c r="O102" s="12"/>
      <c r="P102" s="12">
        <v>0</v>
      </c>
      <c r="Q102" s="12"/>
      <c r="R102" s="12">
        <f>R103+R104</f>
        <v>0</v>
      </c>
      <c r="S102" s="16"/>
      <c r="T102" s="12">
        <f>T103+T104</f>
        <v>0</v>
      </c>
      <c r="U102" s="16"/>
      <c r="V102" s="91" t="s">
        <v>39</v>
      </c>
      <c r="W102" s="84" t="s">
        <v>15</v>
      </c>
      <c r="X102" s="84">
        <v>1</v>
      </c>
      <c r="Y102" s="84">
        <v>2</v>
      </c>
      <c r="Z102" s="84" t="s">
        <v>133</v>
      </c>
      <c r="AA102" s="84" t="s">
        <v>133</v>
      </c>
      <c r="AB102" s="84" t="s">
        <v>31</v>
      </c>
      <c r="AC102" s="84">
        <v>1</v>
      </c>
      <c r="AD102" s="84" t="s">
        <v>133</v>
      </c>
      <c r="AE102" s="84" t="s">
        <v>133</v>
      </c>
    </row>
    <row r="103" spans="1:31" ht="25.95" customHeight="1">
      <c r="A103" s="85"/>
      <c r="B103" s="86"/>
      <c r="C103" s="84"/>
      <c r="D103" s="88"/>
      <c r="E103" s="90"/>
      <c r="F103" s="5" t="s">
        <v>139</v>
      </c>
      <c r="G103" s="16">
        <f>H103+J103+L103+N103+P103+R103+T103</f>
        <v>0</v>
      </c>
      <c r="H103" s="16"/>
      <c r="I103" s="16"/>
      <c r="J103" s="16"/>
      <c r="K103" s="16"/>
      <c r="L103" s="16"/>
      <c r="M103" s="16"/>
      <c r="N103" s="12"/>
      <c r="O103" s="12"/>
      <c r="P103" s="12"/>
      <c r="Q103" s="12"/>
      <c r="R103" s="12"/>
      <c r="S103" s="16"/>
      <c r="T103" s="12"/>
      <c r="U103" s="16"/>
      <c r="V103" s="91"/>
      <c r="W103" s="84"/>
      <c r="X103" s="84"/>
      <c r="Y103" s="84"/>
      <c r="Z103" s="84"/>
      <c r="AA103" s="84"/>
      <c r="AB103" s="84"/>
      <c r="AC103" s="84"/>
      <c r="AD103" s="84"/>
      <c r="AE103" s="84"/>
    </row>
    <row r="104" spans="1:31" ht="25.95" customHeight="1">
      <c r="A104" s="85"/>
      <c r="B104" s="86"/>
      <c r="C104" s="84"/>
      <c r="D104" s="89"/>
      <c r="E104" s="90"/>
      <c r="F104" s="5" t="s">
        <v>140</v>
      </c>
      <c r="G104" s="16">
        <f>H104+J104+L104+N104+P104+R104+T104</f>
        <v>0</v>
      </c>
      <c r="H104" s="16"/>
      <c r="I104" s="16"/>
      <c r="J104" s="16"/>
      <c r="K104" s="16"/>
      <c r="L104" s="16"/>
      <c r="M104" s="16"/>
      <c r="N104" s="12"/>
      <c r="O104" s="12"/>
      <c r="P104" s="12"/>
      <c r="Q104" s="12"/>
      <c r="R104" s="12"/>
      <c r="S104" s="16"/>
      <c r="T104" s="12"/>
      <c r="U104" s="16"/>
      <c r="V104" s="91"/>
      <c r="W104" s="84"/>
      <c r="X104" s="84"/>
      <c r="Y104" s="84"/>
      <c r="Z104" s="84"/>
      <c r="AA104" s="84"/>
      <c r="AB104" s="84"/>
      <c r="AC104" s="84"/>
      <c r="AD104" s="84"/>
      <c r="AE104" s="84"/>
    </row>
    <row r="105" spans="1:31" ht="36.6" customHeight="1">
      <c r="A105" s="85" t="s">
        <v>70</v>
      </c>
      <c r="B105" s="86" t="s">
        <v>90</v>
      </c>
      <c r="C105" s="84">
        <v>2021</v>
      </c>
      <c r="D105" s="87">
        <v>2026</v>
      </c>
      <c r="E105" s="90"/>
      <c r="F105" s="5" t="s">
        <v>13</v>
      </c>
      <c r="G105" s="16">
        <f>G106+G107</f>
        <v>391424.89</v>
      </c>
      <c r="H105" s="16">
        <f>H106+H107</f>
        <v>0</v>
      </c>
      <c r="I105" s="16"/>
      <c r="J105" s="16">
        <f>J106+J107</f>
        <v>74556</v>
      </c>
      <c r="K105" s="16"/>
      <c r="L105" s="16">
        <f>L106+L107</f>
        <v>161068.89000000001</v>
      </c>
      <c r="M105" s="16"/>
      <c r="N105" s="12">
        <f>N106+N107</f>
        <v>155800</v>
      </c>
      <c r="O105" s="12"/>
      <c r="P105" s="12">
        <f>P106+P107</f>
        <v>0</v>
      </c>
      <c r="Q105" s="12"/>
      <c r="R105" s="12">
        <f>R106+R107</f>
        <v>0</v>
      </c>
      <c r="S105" s="16"/>
      <c r="T105" s="12">
        <f>T106+T107</f>
        <v>0</v>
      </c>
      <c r="U105" s="16"/>
      <c r="V105" s="91" t="s">
        <v>25</v>
      </c>
      <c r="W105" s="84" t="s">
        <v>19</v>
      </c>
      <c r="X105" s="84">
        <v>100</v>
      </c>
      <c r="Y105" s="84">
        <v>100</v>
      </c>
      <c r="Z105" s="84" t="s">
        <v>133</v>
      </c>
      <c r="AA105" s="84" t="s">
        <v>133</v>
      </c>
      <c r="AB105" s="84" t="s">
        <v>133</v>
      </c>
      <c r="AC105" s="84">
        <v>100</v>
      </c>
      <c r="AD105" s="84" t="s">
        <v>133</v>
      </c>
      <c r="AE105" s="84" t="s">
        <v>133</v>
      </c>
    </row>
    <row r="106" spans="1:31" ht="78.599999999999994" customHeight="1">
      <c r="A106" s="85"/>
      <c r="B106" s="86"/>
      <c r="C106" s="84"/>
      <c r="D106" s="88"/>
      <c r="E106" s="90"/>
      <c r="F106" s="5" t="s">
        <v>139</v>
      </c>
      <c r="G106" s="16">
        <f>H106+J106+L106+N106+P106+R106+T106</f>
        <v>334424.89</v>
      </c>
      <c r="H106" s="16"/>
      <c r="I106" s="16"/>
      <c r="J106" s="16">
        <v>74556</v>
      </c>
      <c r="K106" s="16"/>
      <c r="L106" s="16">
        <v>104068.89</v>
      </c>
      <c r="M106" s="16"/>
      <c r="N106" s="12">
        <v>155800</v>
      </c>
      <c r="O106" s="12"/>
      <c r="P106" s="12"/>
      <c r="Q106" s="12"/>
      <c r="R106" s="12"/>
      <c r="S106" s="16"/>
      <c r="T106" s="12"/>
      <c r="U106" s="16"/>
      <c r="V106" s="91"/>
      <c r="W106" s="84"/>
      <c r="X106" s="84"/>
      <c r="Y106" s="84"/>
      <c r="Z106" s="84"/>
      <c r="AA106" s="84"/>
      <c r="AB106" s="84"/>
      <c r="AC106" s="84"/>
      <c r="AD106" s="84"/>
      <c r="AE106" s="84"/>
    </row>
    <row r="107" spans="1:31" ht="82.2" customHeight="1">
      <c r="A107" s="85"/>
      <c r="B107" s="86"/>
      <c r="C107" s="84"/>
      <c r="D107" s="89"/>
      <c r="E107" s="90"/>
      <c r="F107" s="5" t="s">
        <v>140</v>
      </c>
      <c r="G107" s="16">
        <f>H107+J107+L107+N107+P107+R107+T107</f>
        <v>57000</v>
      </c>
      <c r="H107" s="16"/>
      <c r="I107" s="16"/>
      <c r="J107" s="16"/>
      <c r="K107" s="16"/>
      <c r="L107" s="16">
        <v>57000</v>
      </c>
      <c r="M107" s="16"/>
      <c r="N107" s="12"/>
      <c r="O107" s="12"/>
      <c r="P107" s="12"/>
      <c r="Q107" s="12"/>
      <c r="R107" s="12"/>
      <c r="S107" s="16"/>
      <c r="T107" s="12"/>
      <c r="U107" s="16"/>
      <c r="V107" s="91"/>
      <c r="W107" s="84"/>
      <c r="X107" s="84"/>
      <c r="Y107" s="84"/>
      <c r="Z107" s="84"/>
      <c r="AA107" s="84"/>
      <c r="AB107" s="84"/>
      <c r="AC107" s="84"/>
      <c r="AD107" s="84"/>
      <c r="AE107" s="84"/>
    </row>
    <row r="108" spans="1:31" ht="36" customHeight="1">
      <c r="A108" s="85" t="s">
        <v>71</v>
      </c>
      <c r="B108" s="124" t="s">
        <v>116</v>
      </c>
      <c r="C108" s="87">
        <v>2021</v>
      </c>
      <c r="D108" s="87">
        <v>2026</v>
      </c>
      <c r="E108" s="115"/>
      <c r="F108" s="5" t="s">
        <v>13</v>
      </c>
      <c r="G108" s="16">
        <f>G109+G110</f>
        <v>2173667.6100000003</v>
      </c>
      <c r="H108" s="16">
        <f>H109+H110</f>
        <v>0</v>
      </c>
      <c r="I108" s="16"/>
      <c r="J108" s="16">
        <f>J109+J110</f>
        <v>562875.6</v>
      </c>
      <c r="K108" s="16">
        <f t="shared" ref="K108:U108" si="115">K109+K110</f>
        <v>0</v>
      </c>
      <c r="L108" s="16">
        <f t="shared" si="115"/>
        <v>264017</v>
      </c>
      <c r="M108" s="16">
        <f t="shared" si="115"/>
        <v>0</v>
      </c>
      <c r="N108" s="12">
        <f t="shared" si="115"/>
        <v>352030.18</v>
      </c>
      <c r="O108" s="12">
        <f t="shared" si="115"/>
        <v>0</v>
      </c>
      <c r="P108" s="12">
        <f t="shared" si="115"/>
        <v>384744.83</v>
      </c>
      <c r="Q108" s="12">
        <f t="shared" si="115"/>
        <v>0</v>
      </c>
      <c r="R108" s="12">
        <f t="shared" ref="R108" si="116">R109+R110</f>
        <v>350000</v>
      </c>
      <c r="S108" s="16">
        <f t="shared" si="115"/>
        <v>0</v>
      </c>
      <c r="T108" s="12">
        <f t="shared" ref="T108" si="117">T109+T110</f>
        <v>260000</v>
      </c>
      <c r="U108" s="16">
        <f t="shared" si="115"/>
        <v>0</v>
      </c>
      <c r="V108" s="112" t="s">
        <v>27</v>
      </c>
      <c r="W108" s="87" t="s">
        <v>19</v>
      </c>
      <c r="X108" s="87">
        <v>100</v>
      </c>
      <c r="Y108" s="87">
        <v>100</v>
      </c>
      <c r="Z108" s="87">
        <v>100</v>
      </c>
      <c r="AA108" s="87">
        <v>100</v>
      </c>
      <c r="AB108" s="87">
        <v>100</v>
      </c>
      <c r="AC108" s="87">
        <v>100</v>
      </c>
      <c r="AD108" s="87">
        <v>100</v>
      </c>
      <c r="AE108" s="87">
        <v>100</v>
      </c>
    </row>
    <row r="109" spans="1:31" ht="53.4" customHeight="1">
      <c r="A109" s="85"/>
      <c r="B109" s="125"/>
      <c r="C109" s="88"/>
      <c r="D109" s="88"/>
      <c r="E109" s="116"/>
      <c r="F109" s="5" t="s">
        <v>139</v>
      </c>
      <c r="G109" s="16">
        <f>H109+J109+L109+N109+P109+R109+T109</f>
        <v>2173667.6100000003</v>
      </c>
      <c r="H109" s="16"/>
      <c r="I109" s="16"/>
      <c r="J109" s="16">
        <v>562875.6</v>
      </c>
      <c r="K109" s="16">
        <v>0</v>
      </c>
      <c r="L109" s="16">
        <v>264017</v>
      </c>
      <c r="M109" s="16">
        <v>0</v>
      </c>
      <c r="N109" s="12">
        <v>352030.18</v>
      </c>
      <c r="O109" s="12">
        <v>0</v>
      </c>
      <c r="P109" s="12">
        <v>384744.83</v>
      </c>
      <c r="Q109" s="12">
        <v>0</v>
      </c>
      <c r="R109" s="12">
        <v>350000</v>
      </c>
      <c r="S109" s="16">
        <v>0</v>
      </c>
      <c r="T109" s="12">
        <v>260000</v>
      </c>
      <c r="U109" s="16"/>
      <c r="V109" s="113"/>
      <c r="W109" s="88"/>
      <c r="X109" s="88"/>
      <c r="Y109" s="88"/>
      <c r="Z109" s="88"/>
      <c r="AA109" s="88"/>
      <c r="AB109" s="88"/>
      <c r="AC109" s="88"/>
      <c r="AD109" s="88"/>
      <c r="AE109" s="88"/>
    </row>
    <row r="110" spans="1:31" ht="47.4" customHeight="1">
      <c r="A110" s="85"/>
      <c r="B110" s="126"/>
      <c r="C110" s="89"/>
      <c r="D110" s="89"/>
      <c r="E110" s="117"/>
      <c r="F110" s="5" t="s">
        <v>140</v>
      </c>
      <c r="G110" s="16">
        <f>H110+J110+L110+N110+P110+R110+T110</f>
        <v>0</v>
      </c>
      <c r="H110" s="16"/>
      <c r="I110" s="16"/>
      <c r="J110" s="16"/>
      <c r="K110" s="16"/>
      <c r="L110" s="16"/>
      <c r="M110" s="16"/>
      <c r="N110" s="12"/>
      <c r="O110" s="12"/>
      <c r="P110" s="12"/>
      <c r="Q110" s="12"/>
      <c r="R110" s="12"/>
      <c r="S110" s="16"/>
      <c r="T110" s="12"/>
      <c r="U110" s="16"/>
      <c r="V110" s="114"/>
      <c r="W110" s="89"/>
      <c r="X110" s="89"/>
      <c r="Y110" s="89"/>
      <c r="Z110" s="89"/>
      <c r="AA110" s="89"/>
      <c r="AB110" s="89"/>
      <c r="AC110" s="89"/>
      <c r="AD110" s="89"/>
      <c r="AE110" s="89"/>
    </row>
    <row r="111" spans="1:31" ht="29.4" customHeight="1">
      <c r="A111" s="85" t="s">
        <v>72</v>
      </c>
      <c r="B111" s="86" t="s">
        <v>117</v>
      </c>
      <c r="C111" s="84">
        <v>2021</v>
      </c>
      <c r="D111" s="87">
        <v>2026</v>
      </c>
      <c r="E111" s="90"/>
      <c r="F111" s="5" t="s">
        <v>13</v>
      </c>
      <c r="G111" s="16">
        <f>G112+G113</f>
        <v>300825.59999999998</v>
      </c>
      <c r="H111" s="16">
        <f>H112+H113</f>
        <v>0</v>
      </c>
      <c r="I111" s="16"/>
      <c r="J111" s="16">
        <f>J112+J113</f>
        <v>250825.60000000001</v>
      </c>
      <c r="K111" s="16">
        <f t="shared" ref="K111:U111" si="118">K112+K113</f>
        <v>0</v>
      </c>
      <c r="L111" s="16">
        <f t="shared" si="118"/>
        <v>0</v>
      </c>
      <c r="M111" s="16">
        <f t="shared" si="118"/>
        <v>0</v>
      </c>
      <c r="N111" s="12">
        <f t="shared" si="118"/>
        <v>0</v>
      </c>
      <c r="O111" s="12">
        <f t="shared" si="118"/>
        <v>0</v>
      </c>
      <c r="P111" s="12">
        <f t="shared" si="118"/>
        <v>10000</v>
      </c>
      <c r="Q111" s="12">
        <f t="shared" si="118"/>
        <v>0</v>
      </c>
      <c r="R111" s="12">
        <f t="shared" ref="R111" si="119">R112+R113</f>
        <v>20000</v>
      </c>
      <c r="S111" s="16">
        <f t="shared" si="118"/>
        <v>0</v>
      </c>
      <c r="T111" s="12">
        <f t="shared" ref="T111" si="120">T112+T113</f>
        <v>20000</v>
      </c>
      <c r="U111" s="16">
        <f t="shared" si="118"/>
        <v>0</v>
      </c>
      <c r="V111" s="91" t="s">
        <v>26</v>
      </c>
      <c r="W111" s="84" t="s">
        <v>19</v>
      </c>
      <c r="X111" s="84">
        <v>100</v>
      </c>
      <c r="Y111" s="84">
        <v>100</v>
      </c>
      <c r="Z111" s="84">
        <v>100</v>
      </c>
      <c r="AA111" s="84">
        <v>100</v>
      </c>
      <c r="AB111" s="84">
        <v>100</v>
      </c>
      <c r="AC111" s="84">
        <v>100</v>
      </c>
      <c r="AD111" s="84">
        <v>100</v>
      </c>
      <c r="AE111" s="84">
        <v>100</v>
      </c>
    </row>
    <row r="112" spans="1:31" ht="45.6" customHeight="1">
      <c r="A112" s="85"/>
      <c r="B112" s="86"/>
      <c r="C112" s="84"/>
      <c r="D112" s="88"/>
      <c r="E112" s="90"/>
      <c r="F112" s="5" t="s">
        <v>139</v>
      </c>
      <c r="G112" s="16">
        <f>H112+J112++N112+P112+L112+R112+T112</f>
        <v>300825.59999999998</v>
      </c>
      <c r="H112" s="16"/>
      <c r="I112" s="16"/>
      <c r="J112" s="16">
        <v>250825.60000000001</v>
      </c>
      <c r="K112" s="16">
        <v>0</v>
      </c>
      <c r="L112" s="16">
        <v>0</v>
      </c>
      <c r="M112" s="16">
        <v>0</v>
      </c>
      <c r="N112" s="12">
        <v>0</v>
      </c>
      <c r="O112" s="12">
        <v>0</v>
      </c>
      <c r="P112" s="12">
        <v>10000</v>
      </c>
      <c r="Q112" s="12"/>
      <c r="R112" s="12">
        <v>20000</v>
      </c>
      <c r="S112" s="16">
        <v>0</v>
      </c>
      <c r="T112" s="12">
        <v>20000</v>
      </c>
      <c r="U112" s="16"/>
      <c r="V112" s="91"/>
      <c r="W112" s="84"/>
      <c r="X112" s="84"/>
      <c r="Y112" s="84"/>
      <c r="Z112" s="84"/>
      <c r="AA112" s="84"/>
      <c r="AB112" s="84"/>
      <c r="AC112" s="84"/>
      <c r="AD112" s="84"/>
      <c r="AE112" s="84"/>
    </row>
    <row r="113" spans="1:31" ht="49.2" customHeight="1">
      <c r="A113" s="85"/>
      <c r="B113" s="86"/>
      <c r="C113" s="84"/>
      <c r="D113" s="89"/>
      <c r="E113" s="90"/>
      <c r="F113" s="5" t="s">
        <v>140</v>
      </c>
      <c r="G113" s="16">
        <f>H113+J113++N113+P113+L113+R113+T113</f>
        <v>0</v>
      </c>
      <c r="H113" s="16"/>
      <c r="I113" s="16"/>
      <c r="J113" s="16"/>
      <c r="K113" s="16"/>
      <c r="L113" s="16"/>
      <c r="M113" s="16"/>
      <c r="N113" s="12"/>
      <c r="O113" s="12"/>
      <c r="P113" s="12"/>
      <c r="Q113" s="12"/>
      <c r="R113" s="12"/>
      <c r="S113" s="16"/>
      <c r="T113" s="12"/>
      <c r="U113" s="16"/>
      <c r="V113" s="91"/>
      <c r="W113" s="84"/>
      <c r="X113" s="84"/>
      <c r="Y113" s="84"/>
      <c r="Z113" s="84"/>
      <c r="AA113" s="84"/>
      <c r="AB113" s="84"/>
      <c r="AC113" s="84"/>
      <c r="AD113" s="84"/>
      <c r="AE113" s="84"/>
    </row>
    <row r="114" spans="1:31" ht="37.950000000000003" customHeight="1">
      <c r="A114" s="85" t="s">
        <v>73</v>
      </c>
      <c r="B114" s="86" t="s">
        <v>118</v>
      </c>
      <c r="C114" s="84">
        <v>2021</v>
      </c>
      <c r="D114" s="87">
        <v>2026</v>
      </c>
      <c r="E114" s="90"/>
      <c r="F114" s="5" t="s">
        <v>13</v>
      </c>
      <c r="G114" s="16">
        <f>G115+G116</f>
        <v>12639148.869999999</v>
      </c>
      <c r="H114" s="16">
        <f>H115+H116</f>
        <v>0</v>
      </c>
      <c r="I114" s="16"/>
      <c r="J114" s="16">
        <f>J115+J116</f>
        <v>2193345.98</v>
      </c>
      <c r="K114" s="16">
        <f t="shared" ref="K114:U114" si="121">K115+K116</f>
        <v>0</v>
      </c>
      <c r="L114" s="16">
        <f t="shared" si="121"/>
        <v>368505</v>
      </c>
      <c r="M114" s="16">
        <f t="shared" si="121"/>
        <v>0</v>
      </c>
      <c r="N114" s="12">
        <f t="shared" si="121"/>
        <v>9412095.2300000004</v>
      </c>
      <c r="O114" s="12">
        <f t="shared" si="121"/>
        <v>0</v>
      </c>
      <c r="P114" s="12">
        <f t="shared" si="121"/>
        <v>349456.93</v>
      </c>
      <c r="Q114" s="12">
        <f t="shared" si="121"/>
        <v>0</v>
      </c>
      <c r="R114" s="12">
        <f t="shared" ref="R114" si="122">R115+R116</f>
        <v>203137.44</v>
      </c>
      <c r="S114" s="16">
        <f t="shared" si="121"/>
        <v>0</v>
      </c>
      <c r="T114" s="12">
        <f t="shared" ref="T114" si="123">T115+T116</f>
        <v>112608.29</v>
      </c>
      <c r="U114" s="16">
        <f t="shared" si="121"/>
        <v>0</v>
      </c>
      <c r="V114" s="91" t="s">
        <v>28</v>
      </c>
      <c r="W114" s="84" t="s">
        <v>19</v>
      </c>
      <c r="X114" s="84">
        <v>100</v>
      </c>
      <c r="Y114" s="84">
        <v>20</v>
      </c>
      <c r="Z114" s="84">
        <v>100</v>
      </c>
      <c r="AA114" s="84">
        <v>100</v>
      </c>
      <c r="AB114" s="84">
        <v>100</v>
      </c>
      <c r="AC114" s="84">
        <v>100</v>
      </c>
      <c r="AD114" s="84">
        <v>100</v>
      </c>
      <c r="AE114" s="84">
        <v>100</v>
      </c>
    </row>
    <row r="115" spans="1:31" ht="38.4" customHeight="1">
      <c r="A115" s="85"/>
      <c r="B115" s="86"/>
      <c r="C115" s="84"/>
      <c r="D115" s="88"/>
      <c r="E115" s="90"/>
      <c r="F115" s="5" t="s">
        <v>139</v>
      </c>
      <c r="G115" s="16">
        <f>H115+J115+L115+N115+P115+R115+T115</f>
        <v>12639148.869999999</v>
      </c>
      <c r="H115" s="16"/>
      <c r="I115" s="16"/>
      <c r="J115" s="16">
        <v>2193345.98</v>
      </c>
      <c r="K115" s="16">
        <v>0</v>
      </c>
      <c r="L115" s="16">
        <v>368505</v>
      </c>
      <c r="M115" s="16">
        <v>0</v>
      </c>
      <c r="N115" s="12">
        <v>9412095.2300000004</v>
      </c>
      <c r="O115" s="12">
        <v>0</v>
      </c>
      <c r="P115" s="12">
        <v>349456.93</v>
      </c>
      <c r="Q115" s="12">
        <v>0</v>
      </c>
      <c r="R115" s="12">
        <v>203137.44</v>
      </c>
      <c r="S115" s="16">
        <v>0</v>
      </c>
      <c r="T115" s="12">
        <v>112608.29</v>
      </c>
      <c r="U115" s="16">
        <v>0</v>
      </c>
      <c r="V115" s="91"/>
      <c r="W115" s="84"/>
      <c r="X115" s="84"/>
      <c r="Y115" s="84"/>
      <c r="Z115" s="84"/>
      <c r="AA115" s="84"/>
      <c r="AB115" s="84"/>
      <c r="AC115" s="84"/>
      <c r="AD115" s="84"/>
      <c r="AE115" s="84"/>
    </row>
    <row r="116" spans="1:31" ht="35.4" customHeight="1">
      <c r="A116" s="85"/>
      <c r="B116" s="86"/>
      <c r="C116" s="84"/>
      <c r="D116" s="89"/>
      <c r="E116" s="90"/>
      <c r="F116" s="5" t="s">
        <v>140</v>
      </c>
      <c r="G116" s="16">
        <f>H116+J116+L116+N116+P116+R116+T116</f>
        <v>0</v>
      </c>
      <c r="H116" s="16"/>
      <c r="I116" s="16"/>
      <c r="J116" s="16"/>
      <c r="K116" s="16"/>
      <c r="L116" s="16"/>
      <c r="M116" s="16"/>
      <c r="N116" s="12"/>
      <c r="O116" s="12"/>
      <c r="P116" s="12"/>
      <c r="Q116" s="12"/>
      <c r="R116" s="12"/>
      <c r="S116" s="16"/>
      <c r="T116" s="12"/>
      <c r="U116" s="16"/>
      <c r="V116" s="91"/>
      <c r="W116" s="84"/>
      <c r="X116" s="84"/>
      <c r="Y116" s="84"/>
      <c r="Z116" s="84"/>
      <c r="AA116" s="84"/>
      <c r="AB116" s="84"/>
      <c r="AC116" s="84"/>
      <c r="AD116" s="84"/>
      <c r="AE116" s="84"/>
    </row>
    <row r="117" spans="1:31" ht="27.6" customHeight="1">
      <c r="A117" s="85" t="s">
        <v>74</v>
      </c>
      <c r="B117" s="86" t="s">
        <v>167</v>
      </c>
      <c r="C117" s="84">
        <v>2021</v>
      </c>
      <c r="D117" s="87">
        <v>2026</v>
      </c>
      <c r="E117" s="90"/>
      <c r="F117" s="5" t="s">
        <v>13</v>
      </c>
      <c r="G117" s="16">
        <f>G118+G119</f>
        <v>243105.48</v>
      </c>
      <c r="H117" s="16">
        <f>H118+H119</f>
        <v>0</v>
      </c>
      <c r="I117" s="16"/>
      <c r="J117" s="16">
        <f>J118+J119</f>
        <v>19405.759999999998</v>
      </c>
      <c r="K117" s="16"/>
      <c r="L117" s="16">
        <f>L118+L119</f>
        <v>34331.760000000002</v>
      </c>
      <c r="M117" s="16"/>
      <c r="N117" s="12">
        <f>N118+N119</f>
        <v>35367.96</v>
      </c>
      <c r="O117" s="12"/>
      <c r="P117" s="12">
        <f>P118+P119</f>
        <v>54000</v>
      </c>
      <c r="Q117" s="12"/>
      <c r="R117" s="12">
        <f>R118+R119</f>
        <v>50000</v>
      </c>
      <c r="S117" s="16"/>
      <c r="T117" s="12">
        <f>T118+T119</f>
        <v>50000</v>
      </c>
      <c r="U117" s="16"/>
      <c r="V117" s="91" t="s">
        <v>33</v>
      </c>
      <c r="W117" s="84" t="s">
        <v>19</v>
      </c>
      <c r="X117" s="84">
        <v>100</v>
      </c>
      <c r="Y117" s="84">
        <v>100</v>
      </c>
      <c r="Z117" s="84">
        <v>100</v>
      </c>
      <c r="AA117" s="84">
        <v>100</v>
      </c>
      <c r="AB117" s="84">
        <v>100</v>
      </c>
      <c r="AC117" s="84">
        <v>100</v>
      </c>
      <c r="AD117" s="84">
        <v>100</v>
      </c>
      <c r="AE117" s="84">
        <v>100</v>
      </c>
    </row>
    <row r="118" spans="1:31" ht="23.4" customHeight="1">
      <c r="A118" s="85"/>
      <c r="B118" s="86"/>
      <c r="C118" s="84"/>
      <c r="D118" s="88"/>
      <c r="E118" s="90"/>
      <c r="F118" s="5" t="s">
        <v>139</v>
      </c>
      <c r="G118" s="16">
        <f>H118+J118+N118+P118+L118+R118+T118</f>
        <v>243105.48</v>
      </c>
      <c r="H118" s="16"/>
      <c r="I118" s="16"/>
      <c r="J118" s="16">
        <v>19405.759999999998</v>
      </c>
      <c r="K118" s="16">
        <v>0</v>
      </c>
      <c r="L118" s="16">
        <v>34331.760000000002</v>
      </c>
      <c r="M118" s="16">
        <v>0</v>
      </c>
      <c r="N118" s="12">
        <v>35367.96</v>
      </c>
      <c r="O118" s="12">
        <v>0</v>
      </c>
      <c r="P118" s="12">
        <v>54000</v>
      </c>
      <c r="Q118" s="12">
        <v>0</v>
      </c>
      <c r="R118" s="12">
        <v>50000</v>
      </c>
      <c r="S118" s="16">
        <v>0</v>
      </c>
      <c r="T118" s="12">
        <v>50000</v>
      </c>
      <c r="U118" s="16"/>
      <c r="V118" s="91"/>
      <c r="W118" s="84"/>
      <c r="X118" s="84"/>
      <c r="Y118" s="84"/>
      <c r="Z118" s="84"/>
      <c r="AA118" s="84"/>
      <c r="AB118" s="84"/>
      <c r="AC118" s="84"/>
      <c r="AD118" s="84"/>
      <c r="AE118" s="84"/>
    </row>
    <row r="119" spans="1:31" ht="24.6" customHeight="1">
      <c r="A119" s="85"/>
      <c r="B119" s="86"/>
      <c r="C119" s="84"/>
      <c r="D119" s="89"/>
      <c r="E119" s="90"/>
      <c r="F119" s="5" t="s">
        <v>140</v>
      </c>
      <c r="G119" s="16">
        <f>H119+J119+N119+P119+L119+R119+T119</f>
        <v>0</v>
      </c>
      <c r="H119" s="16"/>
      <c r="I119" s="16"/>
      <c r="J119" s="16"/>
      <c r="K119" s="16"/>
      <c r="L119" s="16"/>
      <c r="M119" s="16"/>
      <c r="N119" s="12"/>
      <c r="O119" s="12"/>
      <c r="P119" s="12"/>
      <c r="Q119" s="12"/>
      <c r="R119" s="12"/>
      <c r="S119" s="16"/>
      <c r="T119" s="12"/>
      <c r="U119" s="16"/>
      <c r="V119" s="91"/>
      <c r="W119" s="84"/>
      <c r="X119" s="84"/>
      <c r="Y119" s="84"/>
      <c r="Z119" s="84"/>
      <c r="AA119" s="84"/>
      <c r="AB119" s="84"/>
      <c r="AC119" s="84"/>
      <c r="AD119" s="84"/>
      <c r="AE119" s="84"/>
    </row>
    <row r="120" spans="1:31" ht="57.6" customHeight="1">
      <c r="A120" s="85" t="s">
        <v>75</v>
      </c>
      <c r="B120" s="102" t="s">
        <v>152</v>
      </c>
      <c r="C120" s="84">
        <v>2021</v>
      </c>
      <c r="D120" s="87">
        <v>2026</v>
      </c>
      <c r="E120" s="90"/>
      <c r="F120" s="5" t="s">
        <v>13</v>
      </c>
      <c r="G120" s="16">
        <f>G121+G122</f>
        <v>58760</v>
      </c>
      <c r="H120" s="16">
        <f>H121+H122</f>
        <v>0</v>
      </c>
      <c r="I120" s="16"/>
      <c r="J120" s="16">
        <f>J121+J122</f>
        <v>58760</v>
      </c>
      <c r="K120" s="16"/>
      <c r="L120" s="16">
        <f>L121+L122</f>
        <v>0</v>
      </c>
      <c r="M120" s="16"/>
      <c r="N120" s="12">
        <f>N121+N122</f>
        <v>0</v>
      </c>
      <c r="O120" s="12"/>
      <c r="P120" s="12">
        <f>P121+P122</f>
        <v>0</v>
      </c>
      <c r="Q120" s="12"/>
      <c r="R120" s="12">
        <f>R121+R122</f>
        <v>0</v>
      </c>
      <c r="S120" s="16"/>
      <c r="T120" s="12">
        <f>T121+T122</f>
        <v>0</v>
      </c>
      <c r="U120" s="16"/>
      <c r="V120" s="91" t="s">
        <v>153</v>
      </c>
      <c r="W120" s="84" t="s">
        <v>19</v>
      </c>
      <c r="X120" s="84">
        <v>100</v>
      </c>
      <c r="Y120" s="84"/>
      <c r="Z120" s="84">
        <v>100</v>
      </c>
      <c r="AA120" s="84"/>
      <c r="AB120" s="84"/>
      <c r="AC120" s="84"/>
      <c r="AD120" s="84"/>
      <c r="AE120" s="84"/>
    </row>
    <row r="121" spans="1:31" ht="91.95" customHeight="1">
      <c r="A121" s="85"/>
      <c r="B121" s="102"/>
      <c r="C121" s="84"/>
      <c r="D121" s="88"/>
      <c r="E121" s="90"/>
      <c r="F121" s="5" t="s">
        <v>139</v>
      </c>
      <c r="G121" s="16">
        <f>H121+J121+N121+P121+L121+R121+T121</f>
        <v>0</v>
      </c>
      <c r="H121" s="16"/>
      <c r="I121" s="16"/>
      <c r="J121" s="16"/>
      <c r="K121" s="16"/>
      <c r="L121" s="16"/>
      <c r="M121" s="16"/>
      <c r="N121" s="12"/>
      <c r="O121" s="12"/>
      <c r="P121" s="12"/>
      <c r="Q121" s="12"/>
      <c r="R121" s="12"/>
      <c r="S121" s="16"/>
      <c r="T121" s="12"/>
      <c r="U121" s="16"/>
      <c r="V121" s="91"/>
      <c r="W121" s="84"/>
      <c r="X121" s="84"/>
      <c r="Y121" s="84"/>
      <c r="Z121" s="84"/>
      <c r="AA121" s="84"/>
      <c r="AB121" s="84"/>
      <c r="AC121" s="84"/>
      <c r="AD121" s="84"/>
      <c r="AE121" s="84"/>
    </row>
    <row r="122" spans="1:31" ht="81" customHeight="1">
      <c r="A122" s="85"/>
      <c r="B122" s="102"/>
      <c r="C122" s="84"/>
      <c r="D122" s="89"/>
      <c r="E122" s="90"/>
      <c r="F122" s="5" t="s">
        <v>140</v>
      </c>
      <c r="G122" s="16">
        <f>H122+J122+N122+P122+L122+R122+T122</f>
        <v>58760</v>
      </c>
      <c r="H122" s="16"/>
      <c r="I122" s="16"/>
      <c r="J122" s="16">
        <v>58760</v>
      </c>
      <c r="K122" s="16"/>
      <c r="L122" s="16"/>
      <c r="M122" s="16"/>
      <c r="N122" s="12"/>
      <c r="O122" s="12"/>
      <c r="P122" s="12"/>
      <c r="Q122" s="12"/>
      <c r="R122" s="12"/>
      <c r="S122" s="16"/>
      <c r="T122" s="12"/>
      <c r="U122" s="16"/>
      <c r="V122" s="91"/>
      <c r="W122" s="84"/>
      <c r="X122" s="84"/>
      <c r="Y122" s="84"/>
      <c r="Z122" s="84"/>
      <c r="AA122" s="84"/>
      <c r="AB122" s="84"/>
      <c r="AC122" s="84"/>
      <c r="AD122" s="84"/>
      <c r="AE122" s="84"/>
    </row>
    <row r="123" spans="1:31" ht="33" customHeight="1">
      <c r="A123" s="85" t="s">
        <v>76</v>
      </c>
      <c r="B123" s="86" t="s">
        <v>119</v>
      </c>
      <c r="C123" s="84">
        <v>2015</v>
      </c>
      <c r="D123" s="87">
        <v>2026</v>
      </c>
      <c r="E123" s="90"/>
      <c r="F123" s="5" t="s">
        <v>13</v>
      </c>
      <c r="G123" s="16">
        <f>G124+G125</f>
        <v>575000</v>
      </c>
      <c r="H123" s="16">
        <f>H124+H125</f>
        <v>0</v>
      </c>
      <c r="I123" s="16"/>
      <c r="J123" s="16">
        <f>J124+J125</f>
        <v>75000</v>
      </c>
      <c r="K123" s="16"/>
      <c r="L123" s="16">
        <f>L124+L125</f>
        <v>100000</v>
      </c>
      <c r="M123" s="16"/>
      <c r="N123" s="12">
        <f>N124+N125</f>
        <v>100000</v>
      </c>
      <c r="O123" s="12"/>
      <c r="P123" s="12">
        <f>P124+P125</f>
        <v>300000</v>
      </c>
      <c r="Q123" s="12"/>
      <c r="R123" s="12">
        <f>R124+R125</f>
        <v>0</v>
      </c>
      <c r="S123" s="16"/>
      <c r="T123" s="12">
        <f>T124+T125</f>
        <v>0</v>
      </c>
      <c r="U123" s="16"/>
      <c r="V123" s="91" t="s">
        <v>35</v>
      </c>
      <c r="W123" s="84" t="s">
        <v>19</v>
      </c>
      <c r="X123" s="84">
        <v>100</v>
      </c>
      <c r="Y123" s="84" t="s">
        <v>31</v>
      </c>
      <c r="Z123" s="84">
        <v>100</v>
      </c>
      <c r="AA123" s="84"/>
      <c r="AB123" s="84"/>
      <c r="AC123" s="84"/>
      <c r="AD123" s="84"/>
      <c r="AE123" s="84"/>
    </row>
    <row r="124" spans="1:31" ht="65.400000000000006" customHeight="1">
      <c r="A124" s="85"/>
      <c r="B124" s="86"/>
      <c r="C124" s="84"/>
      <c r="D124" s="88"/>
      <c r="E124" s="90"/>
      <c r="F124" s="5" t="s">
        <v>139</v>
      </c>
      <c r="G124" s="16">
        <f>H124+J124+L124+N124+P124+R124+T124</f>
        <v>0</v>
      </c>
      <c r="H124" s="16"/>
      <c r="I124" s="16"/>
      <c r="J124" s="16"/>
      <c r="K124" s="16"/>
      <c r="L124" s="16"/>
      <c r="M124" s="16"/>
      <c r="N124" s="12"/>
      <c r="O124" s="12"/>
      <c r="P124" s="12"/>
      <c r="Q124" s="12"/>
      <c r="R124" s="12"/>
      <c r="S124" s="16"/>
      <c r="T124" s="12"/>
      <c r="U124" s="16"/>
      <c r="V124" s="91"/>
      <c r="W124" s="84"/>
      <c r="X124" s="84"/>
      <c r="Y124" s="84"/>
      <c r="Z124" s="84"/>
      <c r="AA124" s="84"/>
      <c r="AB124" s="84"/>
      <c r="AC124" s="84"/>
      <c r="AD124" s="84"/>
      <c r="AE124" s="84"/>
    </row>
    <row r="125" spans="1:31" ht="58.2" customHeight="1">
      <c r="A125" s="85"/>
      <c r="B125" s="86"/>
      <c r="C125" s="84"/>
      <c r="D125" s="89"/>
      <c r="E125" s="90"/>
      <c r="F125" s="5" t="s">
        <v>140</v>
      </c>
      <c r="G125" s="16">
        <f>H125+J125+L125+N125+P125+R125+T125</f>
        <v>575000</v>
      </c>
      <c r="H125" s="16"/>
      <c r="I125" s="16"/>
      <c r="J125" s="16">
        <v>75000</v>
      </c>
      <c r="K125" s="16"/>
      <c r="L125" s="16">
        <v>100000</v>
      </c>
      <c r="M125" s="16"/>
      <c r="N125" s="12">
        <v>100000</v>
      </c>
      <c r="O125" s="12"/>
      <c r="P125" s="12">
        <v>300000</v>
      </c>
      <c r="Q125" s="12"/>
      <c r="R125" s="12"/>
      <c r="S125" s="16"/>
      <c r="T125" s="12"/>
      <c r="U125" s="16"/>
      <c r="V125" s="91"/>
      <c r="W125" s="84"/>
      <c r="X125" s="84"/>
      <c r="Y125" s="84"/>
      <c r="Z125" s="84"/>
      <c r="AA125" s="84"/>
      <c r="AB125" s="84"/>
      <c r="AC125" s="84"/>
      <c r="AD125" s="84"/>
      <c r="AE125" s="84"/>
    </row>
    <row r="126" spans="1:31" ht="45" customHeight="1">
      <c r="A126" s="85" t="s">
        <v>78</v>
      </c>
      <c r="B126" s="86" t="s">
        <v>159</v>
      </c>
      <c r="C126" s="84">
        <v>2015</v>
      </c>
      <c r="D126" s="87">
        <v>2026</v>
      </c>
      <c r="E126" s="90"/>
      <c r="F126" s="5" t="s">
        <v>13</v>
      </c>
      <c r="G126" s="16">
        <f>G127+G128</f>
        <v>446656</v>
      </c>
      <c r="H126" s="16">
        <f>H127+H128</f>
        <v>0</v>
      </c>
      <c r="I126" s="16"/>
      <c r="J126" s="16">
        <f>J127+J128</f>
        <v>106656</v>
      </c>
      <c r="K126" s="16"/>
      <c r="L126" s="16">
        <f>L127+L128</f>
        <v>340000</v>
      </c>
      <c r="M126" s="16"/>
      <c r="N126" s="12">
        <f>N127+N128</f>
        <v>0</v>
      </c>
      <c r="O126" s="12"/>
      <c r="P126" s="12">
        <f>P127+P128</f>
        <v>0</v>
      </c>
      <c r="Q126" s="12"/>
      <c r="R126" s="12">
        <f>R127+R128</f>
        <v>0</v>
      </c>
      <c r="S126" s="16"/>
      <c r="T126" s="12">
        <f>T127+T128</f>
        <v>0</v>
      </c>
      <c r="U126" s="16"/>
      <c r="V126" s="91" t="s">
        <v>160</v>
      </c>
      <c r="W126" s="84" t="s">
        <v>19</v>
      </c>
      <c r="X126" s="84">
        <v>100</v>
      </c>
      <c r="Y126" s="84"/>
      <c r="Z126" s="84">
        <v>100</v>
      </c>
      <c r="AA126" s="84"/>
      <c r="AB126" s="84"/>
      <c r="AC126" s="84"/>
      <c r="AD126" s="84"/>
      <c r="AE126" s="84"/>
    </row>
    <row r="127" spans="1:31" ht="124.95" customHeight="1">
      <c r="A127" s="85"/>
      <c r="B127" s="86"/>
      <c r="C127" s="84"/>
      <c r="D127" s="88"/>
      <c r="E127" s="90"/>
      <c r="F127" s="5" t="s">
        <v>139</v>
      </c>
      <c r="G127" s="16">
        <f>H127+J127+L127+N127+P127+R127+T127</f>
        <v>0</v>
      </c>
      <c r="H127" s="16"/>
      <c r="I127" s="16"/>
      <c r="J127" s="16"/>
      <c r="K127" s="16"/>
      <c r="L127" s="16"/>
      <c r="M127" s="16"/>
      <c r="N127" s="12"/>
      <c r="O127" s="12"/>
      <c r="P127" s="12"/>
      <c r="Q127" s="12"/>
      <c r="R127" s="12"/>
      <c r="S127" s="16"/>
      <c r="T127" s="12"/>
      <c r="U127" s="16"/>
      <c r="V127" s="91"/>
      <c r="W127" s="84"/>
      <c r="X127" s="84"/>
      <c r="Y127" s="84"/>
      <c r="Z127" s="84"/>
      <c r="AA127" s="84"/>
      <c r="AB127" s="84"/>
      <c r="AC127" s="84"/>
      <c r="AD127" s="84"/>
      <c r="AE127" s="84"/>
    </row>
    <row r="128" spans="1:31" ht="120" customHeight="1">
      <c r="A128" s="85"/>
      <c r="B128" s="86"/>
      <c r="C128" s="84"/>
      <c r="D128" s="89"/>
      <c r="E128" s="90"/>
      <c r="F128" s="5" t="s">
        <v>140</v>
      </c>
      <c r="G128" s="16">
        <f>H128+J128+L128+N128+P128+R128+T128</f>
        <v>446656</v>
      </c>
      <c r="H128" s="16"/>
      <c r="I128" s="16"/>
      <c r="J128" s="16">
        <v>106656</v>
      </c>
      <c r="K128" s="16"/>
      <c r="L128" s="16">
        <v>340000</v>
      </c>
      <c r="M128" s="16"/>
      <c r="N128" s="12"/>
      <c r="O128" s="12"/>
      <c r="P128" s="12"/>
      <c r="Q128" s="12"/>
      <c r="R128" s="12"/>
      <c r="S128" s="16"/>
      <c r="T128" s="12"/>
      <c r="U128" s="16"/>
      <c r="V128" s="91"/>
      <c r="W128" s="84"/>
      <c r="X128" s="84"/>
      <c r="Y128" s="84"/>
      <c r="Z128" s="84"/>
      <c r="AA128" s="84"/>
      <c r="AB128" s="84"/>
      <c r="AC128" s="84"/>
      <c r="AD128" s="84"/>
      <c r="AE128" s="84"/>
    </row>
    <row r="129" spans="1:31" ht="40.950000000000003" customHeight="1">
      <c r="A129" s="85" t="s">
        <v>161</v>
      </c>
      <c r="B129" s="102" t="s">
        <v>162</v>
      </c>
      <c r="C129" s="84">
        <v>2015</v>
      </c>
      <c r="D129" s="87">
        <v>2026</v>
      </c>
      <c r="E129" s="90"/>
      <c r="F129" s="5" t="s">
        <v>13</v>
      </c>
      <c r="G129" s="16">
        <f>G130+G131</f>
        <v>924386</v>
      </c>
      <c r="H129" s="16">
        <f>H130+H131</f>
        <v>0</v>
      </c>
      <c r="I129" s="16"/>
      <c r="J129" s="16">
        <f>J130+J131</f>
        <v>0</v>
      </c>
      <c r="K129" s="16"/>
      <c r="L129" s="16">
        <f>L130+L131</f>
        <v>924386</v>
      </c>
      <c r="M129" s="16"/>
      <c r="N129" s="12">
        <f>N130+N131</f>
        <v>0</v>
      </c>
      <c r="O129" s="12"/>
      <c r="P129" s="12">
        <f>P130+P131</f>
        <v>0</v>
      </c>
      <c r="Q129" s="12"/>
      <c r="R129" s="12">
        <f>R130+R131</f>
        <v>0</v>
      </c>
      <c r="S129" s="16"/>
      <c r="T129" s="12">
        <f>T130+T131</f>
        <v>0</v>
      </c>
      <c r="U129" s="16"/>
      <c r="V129" s="91" t="s">
        <v>163</v>
      </c>
      <c r="W129" s="84" t="s">
        <v>19</v>
      </c>
      <c r="X129" s="84">
        <v>100</v>
      </c>
      <c r="Y129" s="84"/>
      <c r="Z129" s="84">
        <v>100</v>
      </c>
      <c r="AA129" s="84"/>
      <c r="AB129" s="84"/>
      <c r="AC129" s="84"/>
      <c r="AD129" s="84"/>
      <c r="AE129" s="84"/>
    </row>
    <row r="130" spans="1:31" ht="53.4" customHeight="1">
      <c r="A130" s="85"/>
      <c r="B130" s="102"/>
      <c r="C130" s="84"/>
      <c r="D130" s="88"/>
      <c r="E130" s="90"/>
      <c r="F130" s="5" t="s">
        <v>139</v>
      </c>
      <c r="G130" s="16">
        <f>H130+J130+L130+N130+P130+R130+T130</f>
        <v>0</v>
      </c>
      <c r="H130" s="16"/>
      <c r="I130" s="16"/>
      <c r="J130" s="16"/>
      <c r="K130" s="16"/>
      <c r="L130" s="16"/>
      <c r="M130" s="16"/>
      <c r="N130" s="12"/>
      <c r="O130" s="12"/>
      <c r="P130" s="12"/>
      <c r="Q130" s="12"/>
      <c r="R130" s="12"/>
      <c r="S130" s="16"/>
      <c r="T130" s="12"/>
      <c r="U130" s="16"/>
      <c r="V130" s="91"/>
      <c r="W130" s="84"/>
      <c r="X130" s="84"/>
      <c r="Y130" s="84"/>
      <c r="Z130" s="84"/>
      <c r="AA130" s="84"/>
      <c r="AB130" s="84"/>
      <c r="AC130" s="84"/>
      <c r="AD130" s="84"/>
      <c r="AE130" s="84"/>
    </row>
    <row r="131" spans="1:31" ht="53.4" customHeight="1">
      <c r="A131" s="85"/>
      <c r="B131" s="102"/>
      <c r="C131" s="84"/>
      <c r="D131" s="89"/>
      <c r="E131" s="90"/>
      <c r="F131" s="5" t="s">
        <v>140</v>
      </c>
      <c r="G131" s="16">
        <f>H131+J131+L131+N131+P131+R131+T131</f>
        <v>924386</v>
      </c>
      <c r="H131" s="16"/>
      <c r="I131" s="16"/>
      <c r="J131" s="16"/>
      <c r="K131" s="16"/>
      <c r="L131" s="16">
        <v>924386</v>
      </c>
      <c r="M131" s="16"/>
      <c r="N131" s="12"/>
      <c r="O131" s="12"/>
      <c r="P131" s="12"/>
      <c r="Q131" s="12"/>
      <c r="R131" s="12"/>
      <c r="S131" s="16"/>
      <c r="T131" s="12"/>
      <c r="U131" s="16"/>
      <c r="V131" s="91"/>
      <c r="W131" s="84"/>
      <c r="X131" s="84"/>
      <c r="Y131" s="84"/>
      <c r="Z131" s="84"/>
      <c r="AA131" s="84"/>
      <c r="AB131" s="84"/>
      <c r="AC131" s="84"/>
      <c r="AD131" s="84"/>
      <c r="AE131" s="84"/>
    </row>
    <row r="132" spans="1:31" ht="53.4" customHeight="1">
      <c r="A132" s="85" t="s">
        <v>168</v>
      </c>
      <c r="B132" s="102" t="s">
        <v>169</v>
      </c>
      <c r="C132" s="84">
        <v>2015</v>
      </c>
      <c r="D132" s="87">
        <v>2026</v>
      </c>
      <c r="E132" s="90"/>
      <c r="F132" s="5" t="s">
        <v>13</v>
      </c>
      <c r="G132" s="16">
        <f>G133+G134</f>
        <v>44850</v>
      </c>
      <c r="H132" s="16">
        <f>H133+H134</f>
        <v>0</v>
      </c>
      <c r="I132" s="16"/>
      <c r="J132" s="16">
        <f>J133+J134</f>
        <v>0</v>
      </c>
      <c r="K132" s="16"/>
      <c r="L132" s="16">
        <f>L133+L134</f>
        <v>0</v>
      </c>
      <c r="M132" s="16"/>
      <c r="N132" s="12">
        <f>N133+N134</f>
        <v>44850</v>
      </c>
      <c r="O132" s="12"/>
      <c r="P132" s="12">
        <f>P133+P134</f>
        <v>0</v>
      </c>
      <c r="Q132" s="12"/>
      <c r="R132" s="12">
        <f>R133+R134</f>
        <v>0</v>
      </c>
      <c r="S132" s="16"/>
      <c r="T132" s="12">
        <f>T133+T134</f>
        <v>0</v>
      </c>
      <c r="U132" s="16"/>
      <c r="V132" s="91" t="s">
        <v>170</v>
      </c>
      <c r="W132" s="84" t="s">
        <v>19</v>
      </c>
      <c r="X132" s="84">
        <v>100</v>
      </c>
      <c r="Y132" s="84"/>
      <c r="Z132" s="84"/>
      <c r="AA132" s="84"/>
      <c r="AB132" s="84"/>
      <c r="AC132" s="84">
        <v>100</v>
      </c>
      <c r="AD132" s="84"/>
      <c r="AE132" s="84"/>
    </row>
    <row r="133" spans="1:31" ht="53.4" customHeight="1">
      <c r="A133" s="85"/>
      <c r="B133" s="102"/>
      <c r="C133" s="84"/>
      <c r="D133" s="88"/>
      <c r="E133" s="90"/>
      <c r="F133" s="5" t="s">
        <v>139</v>
      </c>
      <c r="G133" s="16">
        <f>H133+J133+L133+N133+P133+R133+T133</f>
        <v>0</v>
      </c>
      <c r="H133" s="16"/>
      <c r="I133" s="16"/>
      <c r="J133" s="16"/>
      <c r="K133" s="16"/>
      <c r="L133" s="16"/>
      <c r="M133" s="16"/>
      <c r="N133" s="12"/>
      <c r="O133" s="12"/>
      <c r="P133" s="12"/>
      <c r="Q133" s="12"/>
      <c r="R133" s="12"/>
      <c r="S133" s="16"/>
      <c r="T133" s="12"/>
      <c r="U133" s="16"/>
      <c r="V133" s="91"/>
      <c r="W133" s="84"/>
      <c r="X133" s="84"/>
      <c r="Y133" s="84"/>
      <c r="Z133" s="84"/>
      <c r="AA133" s="84"/>
      <c r="AB133" s="84"/>
      <c r="AC133" s="84"/>
      <c r="AD133" s="84"/>
      <c r="AE133" s="84"/>
    </row>
    <row r="134" spans="1:31" ht="53.4" customHeight="1">
      <c r="A134" s="85"/>
      <c r="B134" s="102"/>
      <c r="C134" s="84"/>
      <c r="D134" s="89"/>
      <c r="E134" s="90"/>
      <c r="F134" s="5" t="s">
        <v>140</v>
      </c>
      <c r="G134" s="16">
        <f>H134+J134+L134+N134+P134+R134+T134</f>
        <v>44850</v>
      </c>
      <c r="H134" s="16"/>
      <c r="I134" s="16"/>
      <c r="J134" s="16"/>
      <c r="K134" s="16"/>
      <c r="L134" s="16"/>
      <c r="M134" s="16"/>
      <c r="N134" s="12">
        <v>44850</v>
      </c>
      <c r="O134" s="12"/>
      <c r="P134" s="12"/>
      <c r="Q134" s="12"/>
      <c r="R134" s="12"/>
      <c r="S134" s="16"/>
      <c r="T134" s="12"/>
      <c r="U134" s="16"/>
      <c r="V134" s="91"/>
      <c r="W134" s="84"/>
      <c r="X134" s="84"/>
      <c r="Y134" s="84"/>
      <c r="Z134" s="84"/>
      <c r="AA134" s="84"/>
      <c r="AB134" s="84"/>
      <c r="AC134" s="84"/>
      <c r="AD134" s="84"/>
      <c r="AE134" s="84"/>
    </row>
    <row r="135" spans="1:31" ht="21.6" customHeight="1">
      <c r="A135" s="86" t="s">
        <v>16</v>
      </c>
      <c r="B135" s="86"/>
      <c r="C135" s="84"/>
      <c r="D135" s="87"/>
      <c r="E135" s="90"/>
      <c r="F135" s="5" t="s">
        <v>13</v>
      </c>
      <c r="G135" s="27">
        <f>G136+G137</f>
        <v>32590189.879999999</v>
      </c>
      <c r="H135" s="27">
        <f t="shared" ref="H135:Q135" si="124">H136+H137</f>
        <v>0</v>
      </c>
      <c r="I135" s="27"/>
      <c r="J135" s="27">
        <f>J136+J137</f>
        <v>4942141.6599999992</v>
      </c>
      <c r="K135" s="27">
        <f t="shared" si="124"/>
        <v>0</v>
      </c>
      <c r="L135" s="27">
        <f t="shared" si="124"/>
        <v>3859054.29</v>
      </c>
      <c r="M135" s="27">
        <f t="shared" si="124"/>
        <v>0</v>
      </c>
      <c r="N135" s="65">
        <f t="shared" si="124"/>
        <v>11132175.250000002</v>
      </c>
      <c r="O135" s="65">
        <f t="shared" si="124"/>
        <v>0</v>
      </c>
      <c r="P135" s="65">
        <f t="shared" si="124"/>
        <v>19504685.829999998</v>
      </c>
      <c r="Q135" s="65">
        <f t="shared" si="124"/>
        <v>0</v>
      </c>
      <c r="R135" s="65">
        <f t="shared" ref="R135" si="125">R136+R137</f>
        <v>1600237.44</v>
      </c>
      <c r="S135" s="27">
        <f>S136+S137</f>
        <v>0</v>
      </c>
      <c r="T135" s="65">
        <f t="shared" ref="T135" si="126">T136+T137</f>
        <v>1718508.29</v>
      </c>
      <c r="U135" s="27">
        <f>U136+U137</f>
        <v>0</v>
      </c>
      <c r="V135" s="95" t="s">
        <v>11</v>
      </c>
      <c r="W135" s="84" t="s">
        <v>11</v>
      </c>
      <c r="X135" s="84" t="s">
        <v>11</v>
      </c>
      <c r="Y135" s="84" t="s">
        <v>11</v>
      </c>
      <c r="Z135" s="84" t="s">
        <v>11</v>
      </c>
      <c r="AA135" s="84" t="s">
        <v>11</v>
      </c>
      <c r="AB135" s="84" t="s">
        <v>11</v>
      </c>
      <c r="AC135" s="84" t="s">
        <v>11</v>
      </c>
      <c r="AD135" s="84" t="s">
        <v>11</v>
      </c>
      <c r="AE135" s="84" t="s">
        <v>11</v>
      </c>
    </row>
    <row r="136" spans="1:31" ht="18" customHeight="1">
      <c r="A136" s="86"/>
      <c r="B136" s="86"/>
      <c r="C136" s="84"/>
      <c r="D136" s="88"/>
      <c r="E136" s="90"/>
      <c r="F136" s="5" t="s">
        <v>139</v>
      </c>
      <c r="G136" s="27">
        <f t="shared" ref="G136:U136" si="127">G97+G79+G58</f>
        <v>23175316.32</v>
      </c>
      <c r="H136" s="27">
        <f t="shared" si="127"/>
        <v>0</v>
      </c>
      <c r="I136" s="27"/>
      <c r="J136" s="27">
        <f>J97+J79+J58</f>
        <v>4380720.7399999993</v>
      </c>
      <c r="K136" s="27">
        <f t="shared" si="127"/>
        <v>0</v>
      </c>
      <c r="L136" s="27">
        <f t="shared" si="127"/>
        <v>1999684.3000000003</v>
      </c>
      <c r="M136" s="27">
        <f t="shared" si="127"/>
        <v>0</v>
      </c>
      <c r="N136" s="65">
        <f t="shared" si="127"/>
        <v>10312783.850000001</v>
      </c>
      <c r="O136" s="65">
        <f t="shared" si="127"/>
        <v>0</v>
      </c>
      <c r="P136" s="65">
        <f t="shared" si="127"/>
        <v>3318096.92</v>
      </c>
      <c r="Q136" s="65">
        <f t="shared" si="127"/>
        <v>0</v>
      </c>
      <c r="R136" s="65">
        <f t="shared" ref="R136" si="128">R97+R79+R58</f>
        <v>1600237.44</v>
      </c>
      <c r="S136" s="27">
        <f t="shared" si="127"/>
        <v>0</v>
      </c>
      <c r="T136" s="65">
        <f t="shared" ref="T136" si="129">T97+T79+T58</f>
        <v>1718508.29</v>
      </c>
      <c r="U136" s="27">
        <f t="shared" si="127"/>
        <v>0</v>
      </c>
      <c r="V136" s="95"/>
      <c r="W136" s="84"/>
      <c r="X136" s="84"/>
      <c r="Y136" s="84"/>
      <c r="Z136" s="84"/>
      <c r="AA136" s="84"/>
      <c r="AB136" s="84"/>
      <c r="AC136" s="84"/>
      <c r="AD136" s="84"/>
      <c r="AE136" s="84"/>
    </row>
    <row r="137" spans="1:31" ht="18" customHeight="1">
      <c r="A137" s="86"/>
      <c r="B137" s="86"/>
      <c r="C137" s="84"/>
      <c r="D137" s="89"/>
      <c r="E137" s="90"/>
      <c r="F137" s="5" t="s">
        <v>140</v>
      </c>
      <c r="G137" s="27">
        <f t="shared" ref="G137:U137" si="130">G98+G80+G59</f>
        <v>9414873.5599999987</v>
      </c>
      <c r="H137" s="27">
        <f t="shared" si="130"/>
        <v>0</v>
      </c>
      <c r="I137" s="27">
        <f t="shared" si="130"/>
        <v>1866236</v>
      </c>
      <c r="J137" s="27">
        <f>J98+J80+J59</f>
        <v>561420.91999999993</v>
      </c>
      <c r="K137" s="27">
        <f t="shared" si="130"/>
        <v>0</v>
      </c>
      <c r="L137" s="27">
        <f t="shared" si="130"/>
        <v>1859369.99</v>
      </c>
      <c r="M137" s="27">
        <f t="shared" si="130"/>
        <v>0</v>
      </c>
      <c r="N137" s="65">
        <f t="shared" si="130"/>
        <v>819391.4</v>
      </c>
      <c r="O137" s="65">
        <f t="shared" si="130"/>
        <v>0</v>
      </c>
      <c r="P137" s="65">
        <f t="shared" si="130"/>
        <v>16186588.91</v>
      </c>
      <c r="Q137" s="65">
        <f t="shared" si="130"/>
        <v>0</v>
      </c>
      <c r="R137" s="65">
        <f t="shared" ref="R137" si="131">R98+R80+R59</f>
        <v>0</v>
      </c>
      <c r="S137" s="27">
        <f t="shared" si="130"/>
        <v>0</v>
      </c>
      <c r="T137" s="65">
        <f t="shared" ref="T137" si="132">T98+T80+T59</f>
        <v>0</v>
      </c>
      <c r="U137" s="27">
        <f t="shared" si="130"/>
        <v>0</v>
      </c>
      <c r="V137" s="95"/>
      <c r="W137" s="84"/>
      <c r="X137" s="84"/>
      <c r="Y137" s="84"/>
      <c r="Z137" s="84"/>
      <c r="AA137" s="84"/>
      <c r="AB137" s="84"/>
      <c r="AC137" s="84"/>
      <c r="AD137" s="84"/>
      <c r="AE137" s="84"/>
    </row>
    <row r="138" spans="1:31" ht="58.95" customHeight="1">
      <c r="A138" s="118" t="s">
        <v>103</v>
      </c>
      <c r="B138" s="118"/>
      <c r="C138" s="52">
        <v>2021</v>
      </c>
      <c r="D138" s="52">
        <v>2026</v>
      </c>
      <c r="E138" s="53" t="s">
        <v>11</v>
      </c>
      <c r="F138" s="55" t="s">
        <v>11</v>
      </c>
      <c r="G138" s="26" t="s">
        <v>11</v>
      </c>
      <c r="H138" s="26" t="s">
        <v>11</v>
      </c>
      <c r="I138" s="26"/>
      <c r="J138" s="28" t="s">
        <v>11</v>
      </c>
      <c r="K138" s="27"/>
      <c r="L138" s="28" t="s">
        <v>11</v>
      </c>
      <c r="M138" s="28"/>
      <c r="N138" s="13" t="s">
        <v>11</v>
      </c>
      <c r="O138" s="13"/>
      <c r="P138" s="13" t="s">
        <v>11</v>
      </c>
      <c r="Q138" s="13"/>
      <c r="R138" s="13" t="s">
        <v>11</v>
      </c>
      <c r="S138" s="28"/>
      <c r="T138" s="13" t="s">
        <v>11</v>
      </c>
      <c r="U138" s="28"/>
      <c r="V138" s="54" t="s">
        <v>11</v>
      </c>
      <c r="W138" s="52" t="s">
        <v>11</v>
      </c>
      <c r="X138" s="52" t="s">
        <v>11</v>
      </c>
      <c r="Y138" s="52" t="s">
        <v>11</v>
      </c>
      <c r="Z138" s="52" t="s">
        <v>11</v>
      </c>
      <c r="AA138" s="52" t="s">
        <v>11</v>
      </c>
      <c r="AB138" s="52" t="s">
        <v>11</v>
      </c>
      <c r="AC138" s="79" t="s">
        <v>11</v>
      </c>
      <c r="AD138" s="52" t="s">
        <v>11</v>
      </c>
      <c r="AE138" s="52" t="s">
        <v>11</v>
      </c>
    </row>
    <row r="139" spans="1:31" ht="72" customHeight="1">
      <c r="A139" s="118" t="s">
        <v>100</v>
      </c>
      <c r="B139" s="118"/>
      <c r="C139" s="52">
        <v>2021</v>
      </c>
      <c r="D139" s="52">
        <v>2026</v>
      </c>
      <c r="E139" s="53" t="s">
        <v>11</v>
      </c>
      <c r="F139" s="55" t="s">
        <v>11</v>
      </c>
      <c r="G139" s="10" t="s">
        <v>11</v>
      </c>
      <c r="H139" s="10" t="s">
        <v>11</v>
      </c>
      <c r="I139" s="10"/>
      <c r="J139" s="57" t="s">
        <v>11</v>
      </c>
      <c r="K139" s="54"/>
      <c r="L139" s="62" t="s">
        <v>11</v>
      </c>
      <c r="M139" s="54"/>
      <c r="N139" s="64" t="s">
        <v>11</v>
      </c>
      <c r="O139" s="64"/>
      <c r="P139" s="64" t="s">
        <v>11</v>
      </c>
      <c r="Q139" s="64"/>
      <c r="R139" s="64" t="s">
        <v>11</v>
      </c>
      <c r="S139" s="78"/>
      <c r="T139" s="64" t="s">
        <v>11</v>
      </c>
      <c r="U139" s="54"/>
      <c r="V139" s="54" t="s">
        <v>11</v>
      </c>
      <c r="W139" s="52" t="s">
        <v>11</v>
      </c>
      <c r="X139" s="52" t="s">
        <v>11</v>
      </c>
      <c r="Y139" s="52" t="s">
        <v>11</v>
      </c>
      <c r="Z139" s="52" t="s">
        <v>11</v>
      </c>
      <c r="AA139" s="52" t="s">
        <v>11</v>
      </c>
      <c r="AB139" s="52" t="s">
        <v>11</v>
      </c>
      <c r="AC139" s="79" t="s">
        <v>11</v>
      </c>
      <c r="AD139" s="52" t="s">
        <v>11</v>
      </c>
      <c r="AE139" s="52" t="s">
        <v>11</v>
      </c>
    </row>
    <row r="140" spans="1:31" ht="28.2" customHeight="1">
      <c r="A140" s="85" t="s">
        <v>63</v>
      </c>
      <c r="B140" s="102" t="s">
        <v>102</v>
      </c>
      <c r="C140" s="84">
        <v>2021</v>
      </c>
      <c r="D140" s="87">
        <v>2026</v>
      </c>
      <c r="E140" s="111" t="s">
        <v>12</v>
      </c>
      <c r="F140" s="5" t="s">
        <v>13</v>
      </c>
      <c r="G140" s="15">
        <f>G143</f>
        <v>16129692.939999999</v>
      </c>
      <c r="H140" s="15">
        <f t="shared" ref="H140:Q140" si="133">H143</f>
        <v>0</v>
      </c>
      <c r="I140" s="15">
        <f t="shared" si="133"/>
        <v>0</v>
      </c>
      <c r="J140" s="15">
        <f t="shared" si="133"/>
        <v>1965152.98</v>
      </c>
      <c r="K140" s="15">
        <f t="shared" si="133"/>
        <v>0</v>
      </c>
      <c r="L140" s="15">
        <f t="shared" si="133"/>
        <v>2546763.69</v>
      </c>
      <c r="M140" s="15">
        <f t="shared" si="133"/>
        <v>0</v>
      </c>
      <c r="N140" s="11">
        <f t="shared" si="133"/>
        <v>2211526.34</v>
      </c>
      <c r="O140" s="11">
        <f t="shared" si="133"/>
        <v>0</v>
      </c>
      <c r="P140" s="11">
        <f t="shared" si="133"/>
        <v>8411849.9299999997</v>
      </c>
      <c r="Q140" s="11">
        <f t="shared" si="133"/>
        <v>0</v>
      </c>
      <c r="R140" s="11">
        <f t="shared" ref="R140" si="134">R143</f>
        <v>497200</v>
      </c>
      <c r="S140" s="15">
        <f t="shared" ref="S140:T142" si="135">S143</f>
        <v>0</v>
      </c>
      <c r="T140" s="11">
        <f t="shared" si="135"/>
        <v>497200</v>
      </c>
      <c r="U140" s="15">
        <f t="shared" ref="U140" si="136">U143</f>
        <v>0</v>
      </c>
      <c r="V140" s="95" t="s">
        <v>11</v>
      </c>
      <c r="W140" s="84" t="s">
        <v>11</v>
      </c>
      <c r="X140" s="84" t="s">
        <v>11</v>
      </c>
      <c r="Y140" s="84" t="s">
        <v>11</v>
      </c>
      <c r="Z140" s="84" t="s">
        <v>11</v>
      </c>
      <c r="AA140" s="84" t="s">
        <v>11</v>
      </c>
      <c r="AB140" s="84" t="s">
        <v>11</v>
      </c>
      <c r="AC140" s="84" t="s">
        <v>11</v>
      </c>
      <c r="AD140" s="84" t="s">
        <v>11</v>
      </c>
      <c r="AE140" s="84" t="s">
        <v>11</v>
      </c>
    </row>
    <row r="141" spans="1:31" ht="51.6" customHeight="1">
      <c r="A141" s="85"/>
      <c r="B141" s="102"/>
      <c r="C141" s="84"/>
      <c r="D141" s="88"/>
      <c r="E141" s="111"/>
      <c r="F141" s="5" t="s">
        <v>139</v>
      </c>
      <c r="G141" s="16">
        <f>G144</f>
        <v>10111609.01</v>
      </c>
      <c r="H141" s="16">
        <f t="shared" ref="H141:Q141" si="137">H144</f>
        <v>0</v>
      </c>
      <c r="I141" s="16">
        <f t="shared" si="137"/>
        <v>0</v>
      </c>
      <c r="J141" s="16">
        <f t="shared" si="137"/>
        <v>1965152.98</v>
      </c>
      <c r="K141" s="16">
        <f t="shared" si="137"/>
        <v>0</v>
      </c>
      <c r="L141" s="16">
        <f t="shared" si="137"/>
        <v>2420533.69</v>
      </c>
      <c r="M141" s="16">
        <f t="shared" si="137"/>
        <v>0</v>
      </c>
      <c r="N141" s="12">
        <f t="shared" si="137"/>
        <v>2211526.34</v>
      </c>
      <c r="O141" s="12">
        <f t="shared" si="137"/>
        <v>0</v>
      </c>
      <c r="P141" s="12">
        <f t="shared" si="137"/>
        <v>2519996.0000000005</v>
      </c>
      <c r="Q141" s="12">
        <f t="shared" si="137"/>
        <v>0</v>
      </c>
      <c r="R141" s="12">
        <f t="shared" ref="R141" si="138">R144</f>
        <v>497200</v>
      </c>
      <c r="S141" s="16">
        <f t="shared" si="135"/>
        <v>0</v>
      </c>
      <c r="T141" s="12">
        <f t="shared" si="135"/>
        <v>497200</v>
      </c>
      <c r="U141" s="16">
        <f t="shared" ref="U141" si="139">U144</f>
        <v>0</v>
      </c>
      <c r="V141" s="95"/>
      <c r="W141" s="84"/>
      <c r="X141" s="84"/>
      <c r="Y141" s="84"/>
      <c r="Z141" s="84"/>
      <c r="AA141" s="84"/>
      <c r="AB141" s="84"/>
      <c r="AC141" s="84"/>
      <c r="AD141" s="84"/>
      <c r="AE141" s="84"/>
    </row>
    <row r="142" spans="1:31" ht="51.6" customHeight="1">
      <c r="A142" s="85"/>
      <c r="B142" s="102"/>
      <c r="C142" s="84"/>
      <c r="D142" s="89"/>
      <c r="E142" s="111"/>
      <c r="F142" s="5" t="s">
        <v>140</v>
      </c>
      <c r="G142" s="16">
        <f>G145</f>
        <v>6018083.9299999997</v>
      </c>
      <c r="H142" s="16">
        <f t="shared" ref="H142:Q142" si="140">H145</f>
        <v>0</v>
      </c>
      <c r="I142" s="16">
        <f t="shared" si="140"/>
        <v>0</v>
      </c>
      <c r="J142" s="16">
        <f t="shared" si="140"/>
        <v>0</v>
      </c>
      <c r="K142" s="16">
        <f t="shared" si="140"/>
        <v>0</v>
      </c>
      <c r="L142" s="16">
        <f t="shared" si="140"/>
        <v>126230</v>
      </c>
      <c r="M142" s="16">
        <f t="shared" si="140"/>
        <v>0</v>
      </c>
      <c r="N142" s="12">
        <f t="shared" si="140"/>
        <v>0</v>
      </c>
      <c r="O142" s="12">
        <f t="shared" si="140"/>
        <v>0</v>
      </c>
      <c r="P142" s="12">
        <f t="shared" si="140"/>
        <v>5891853.9299999997</v>
      </c>
      <c r="Q142" s="12">
        <f t="shared" si="140"/>
        <v>0</v>
      </c>
      <c r="R142" s="12">
        <f t="shared" ref="R142" si="141">R145</f>
        <v>0</v>
      </c>
      <c r="S142" s="16">
        <f t="shared" si="135"/>
        <v>0</v>
      </c>
      <c r="T142" s="12">
        <f t="shared" si="135"/>
        <v>0</v>
      </c>
      <c r="U142" s="16">
        <f t="shared" ref="U142" si="142">U145</f>
        <v>0</v>
      </c>
      <c r="V142" s="95"/>
      <c r="W142" s="84"/>
      <c r="X142" s="84"/>
      <c r="Y142" s="84"/>
      <c r="Z142" s="84"/>
      <c r="AA142" s="84"/>
      <c r="AB142" s="84"/>
      <c r="AC142" s="84"/>
      <c r="AD142" s="84"/>
      <c r="AE142" s="84"/>
    </row>
    <row r="143" spans="1:31" ht="28.95" customHeight="1">
      <c r="A143" s="85" t="s">
        <v>64</v>
      </c>
      <c r="B143" s="86" t="s">
        <v>91</v>
      </c>
      <c r="C143" s="84">
        <v>2021</v>
      </c>
      <c r="D143" s="87">
        <v>2026</v>
      </c>
      <c r="E143" s="90"/>
      <c r="F143" s="5" t="s">
        <v>13</v>
      </c>
      <c r="G143" s="16">
        <f>G144+G145</f>
        <v>16129692.939999999</v>
      </c>
      <c r="H143" s="16">
        <f t="shared" ref="H143:Q143" si="143">H144+H145</f>
        <v>0</v>
      </c>
      <c r="I143" s="16">
        <f t="shared" si="143"/>
        <v>0</v>
      </c>
      <c r="J143" s="16">
        <f t="shared" si="143"/>
        <v>1965152.98</v>
      </c>
      <c r="K143" s="16">
        <f t="shared" si="143"/>
        <v>0</v>
      </c>
      <c r="L143" s="16">
        <f t="shared" si="143"/>
        <v>2546763.69</v>
      </c>
      <c r="M143" s="16">
        <f t="shared" si="143"/>
        <v>0</v>
      </c>
      <c r="N143" s="12">
        <f t="shared" si="143"/>
        <v>2211526.34</v>
      </c>
      <c r="O143" s="12">
        <f t="shared" si="143"/>
        <v>0</v>
      </c>
      <c r="P143" s="12">
        <f t="shared" si="143"/>
        <v>8411849.9299999997</v>
      </c>
      <c r="Q143" s="12">
        <f t="shared" si="143"/>
        <v>0</v>
      </c>
      <c r="R143" s="12">
        <f t="shared" ref="R143" si="144">R144+R145</f>
        <v>497200</v>
      </c>
      <c r="S143" s="16">
        <f>S144+S145</f>
        <v>0</v>
      </c>
      <c r="T143" s="12">
        <f t="shared" ref="T143" si="145">T144+T145</f>
        <v>497200</v>
      </c>
      <c r="U143" s="16">
        <f>U144+U145</f>
        <v>0</v>
      </c>
      <c r="V143" s="95" t="s">
        <v>11</v>
      </c>
      <c r="W143" s="84" t="s">
        <v>11</v>
      </c>
      <c r="X143" s="84" t="s">
        <v>11</v>
      </c>
      <c r="Y143" s="84" t="s">
        <v>11</v>
      </c>
      <c r="Z143" s="84" t="s">
        <v>11</v>
      </c>
      <c r="AA143" s="84" t="s">
        <v>11</v>
      </c>
      <c r="AB143" s="84" t="s">
        <v>11</v>
      </c>
      <c r="AC143" s="84" t="s">
        <v>11</v>
      </c>
      <c r="AD143" s="84" t="s">
        <v>11</v>
      </c>
      <c r="AE143" s="84" t="s">
        <v>11</v>
      </c>
    </row>
    <row r="144" spans="1:31" ht="33.6" customHeight="1">
      <c r="A144" s="85"/>
      <c r="B144" s="86"/>
      <c r="C144" s="84"/>
      <c r="D144" s="88"/>
      <c r="E144" s="90"/>
      <c r="F144" s="5" t="s">
        <v>139</v>
      </c>
      <c r="G144" s="16">
        <f t="shared" ref="G144:U144" si="146">G147+G150+G153+G156+G159+G162+G165+G168+G171+G174</f>
        <v>10111609.01</v>
      </c>
      <c r="H144" s="16">
        <f t="shared" si="146"/>
        <v>0</v>
      </c>
      <c r="I144" s="16">
        <f t="shared" si="146"/>
        <v>0</v>
      </c>
      <c r="J144" s="16">
        <f t="shared" si="146"/>
        <v>1965152.98</v>
      </c>
      <c r="K144" s="16">
        <f t="shared" si="146"/>
        <v>0</v>
      </c>
      <c r="L144" s="16">
        <f t="shared" si="146"/>
        <v>2420533.69</v>
      </c>
      <c r="M144" s="16">
        <f t="shared" si="146"/>
        <v>0</v>
      </c>
      <c r="N144" s="12">
        <f t="shared" si="146"/>
        <v>2211526.34</v>
      </c>
      <c r="O144" s="12">
        <f t="shared" si="146"/>
        <v>0</v>
      </c>
      <c r="P144" s="12">
        <f t="shared" si="146"/>
        <v>2519996.0000000005</v>
      </c>
      <c r="Q144" s="12">
        <f t="shared" si="146"/>
        <v>0</v>
      </c>
      <c r="R144" s="12">
        <f t="shared" si="146"/>
        <v>497200</v>
      </c>
      <c r="S144" s="16">
        <f t="shared" si="146"/>
        <v>0</v>
      </c>
      <c r="T144" s="12">
        <f t="shared" si="146"/>
        <v>497200</v>
      </c>
      <c r="U144" s="16">
        <f t="shared" si="146"/>
        <v>0</v>
      </c>
      <c r="V144" s="95"/>
      <c r="W144" s="84"/>
      <c r="X144" s="84"/>
      <c r="Y144" s="84"/>
      <c r="Z144" s="84"/>
      <c r="AA144" s="84"/>
      <c r="AB144" s="84"/>
      <c r="AC144" s="84"/>
      <c r="AD144" s="84"/>
      <c r="AE144" s="84"/>
    </row>
    <row r="145" spans="1:31" ht="31.2" customHeight="1">
      <c r="A145" s="85"/>
      <c r="B145" s="86"/>
      <c r="C145" s="84"/>
      <c r="D145" s="89"/>
      <c r="E145" s="90"/>
      <c r="F145" s="5" t="s">
        <v>140</v>
      </c>
      <c r="G145" s="16">
        <f t="shared" ref="G145:U145" si="147">G148+G151+G154+G157+G160+G163+G166+G169+G172+G175</f>
        <v>6018083.9299999997</v>
      </c>
      <c r="H145" s="16">
        <f t="shared" si="147"/>
        <v>0</v>
      </c>
      <c r="I145" s="16">
        <f t="shared" si="147"/>
        <v>0</v>
      </c>
      <c r="J145" s="16">
        <f t="shared" si="147"/>
        <v>0</v>
      </c>
      <c r="K145" s="16">
        <f t="shared" si="147"/>
        <v>0</v>
      </c>
      <c r="L145" s="16">
        <f t="shared" si="147"/>
        <v>126230</v>
      </c>
      <c r="M145" s="16">
        <f t="shared" si="147"/>
        <v>0</v>
      </c>
      <c r="N145" s="12">
        <f t="shared" si="147"/>
        <v>0</v>
      </c>
      <c r="O145" s="12">
        <f t="shared" si="147"/>
        <v>0</v>
      </c>
      <c r="P145" s="12">
        <f t="shared" si="147"/>
        <v>5891853.9299999997</v>
      </c>
      <c r="Q145" s="12">
        <f t="shared" si="147"/>
        <v>0</v>
      </c>
      <c r="R145" s="12">
        <f t="shared" si="147"/>
        <v>0</v>
      </c>
      <c r="S145" s="16">
        <f t="shared" si="147"/>
        <v>0</v>
      </c>
      <c r="T145" s="12">
        <f t="shared" si="147"/>
        <v>0</v>
      </c>
      <c r="U145" s="16">
        <f t="shared" si="147"/>
        <v>0</v>
      </c>
      <c r="V145" s="95"/>
      <c r="W145" s="84"/>
      <c r="X145" s="84"/>
      <c r="Y145" s="84"/>
      <c r="Z145" s="84"/>
      <c r="AA145" s="84"/>
      <c r="AB145" s="84"/>
      <c r="AC145" s="84"/>
      <c r="AD145" s="84"/>
      <c r="AE145" s="84"/>
    </row>
    <row r="146" spans="1:31" ht="31.2" customHeight="1">
      <c r="A146" s="85" t="s">
        <v>65</v>
      </c>
      <c r="B146" s="86" t="s">
        <v>92</v>
      </c>
      <c r="C146" s="84">
        <v>2021</v>
      </c>
      <c r="D146" s="87">
        <v>2026</v>
      </c>
      <c r="E146" s="90"/>
      <c r="F146" s="5" t="s">
        <v>13</v>
      </c>
      <c r="G146" s="16">
        <f>G147+G148</f>
        <v>237721.50999999998</v>
      </c>
      <c r="H146" s="16">
        <f>H147+H148</f>
        <v>0</v>
      </c>
      <c r="I146" s="16"/>
      <c r="J146" s="16">
        <f>J147+J148</f>
        <v>34523.11</v>
      </c>
      <c r="K146" s="16">
        <f t="shared" ref="K146:U146" si="148">K147+K148</f>
        <v>0</v>
      </c>
      <c r="L146" s="16">
        <f t="shared" si="148"/>
        <v>39608.629999999997</v>
      </c>
      <c r="M146" s="16">
        <f t="shared" si="148"/>
        <v>0</v>
      </c>
      <c r="N146" s="12">
        <f t="shared" si="148"/>
        <v>41489.769999999997</v>
      </c>
      <c r="O146" s="12">
        <f t="shared" si="148"/>
        <v>0</v>
      </c>
      <c r="P146" s="12">
        <f t="shared" si="148"/>
        <v>40700</v>
      </c>
      <c r="Q146" s="12">
        <f t="shared" si="148"/>
        <v>0</v>
      </c>
      <c r="R146" s="12">
        <f t="shared" ref="R146" si="149">R147+R148</f>
        <v>40700</v>
      </c>
      <c r="S146" s="16">
        <f t="shared" si="148"/>
        <v>0</v>
      </c>
      <c r="T146" s="12">
        <f t="shared" ref="T146" si="150">T147+T148</f>
        <v>40700</v>
      </c>
      <c r="U146" s="16">
        <f t="shared" si="148"/>
        <v>0</v>
      </c>
      <c r="V146" s="91" t="s">
        <v>29</v>
      </c>
      <c r="W146" s="84" t="s">
        <v>19</v>
      </c>
      <c r="X146" s="84">
        <v>100</v>
      </c>
      <c r="Y146" s="84">
        <v>94</v>
      </c>
      <c r="Z146" s="84">
        <v>100</v>
      </c>
      <c r="AA146" s="84">
        <v>100</v>
      </c>
      <c r="AB146" s="84">
        <v>100</v>
      </c>
      <c r="AC146" s="84">
        <v>100</v>
      </c>
      <c r="AD146" s="84">
        <v>100</v>
      </c>
      <c r="AE146" s="84">
        <v>100</v>
      </c>
    </row>
    <row r="147" spans="1:31" ht="43.95" customHeight="1">
      <c r="A147" s="85"/>
      <c r="B147" s="86"/>
      <c r="C147" s="84"/>
      <c r="D147" s="88"/>
      <c r="E147" s="90"/>
      <c r="F147" s="5" t="s">
        <v>139</v>
      </c>
      <c r="G147" s="16">
        <f>H147+J147+L147+N147+P147+R147+T147</f>
        <v>237721.50999999998</v>
      </c>
      <c r="H147" s="16"/>
      <c r="I147" s="16"/>
      <c r="J147" s="16">
        <v>34523.11</v>
      </c>
      <c r="K147" s="16">
        <v>0</v>
      </c>
      <c r="L147" s="16">
        <v>39608.629999999997</v>
      </c>
      <c r="M147" s="16">
        <v>0</v>
      </c>
      <c r="N147" s="12">
        <v>41489.769999999997</v>
      </c>
      <c r="O147" s="12">
        <v>0</v>
      </c>
      <c r="P147" s="12">
        <v>40700</v>
      </c>
      <c r="Q147" s="12">
        <v>0</v>
      </c>
      <c r="R147" s="12">
        <v>40700</v>
      </c>
      <c r="S147" s="16">
        <v>0</v>
      </c>
      <c r="T147" s="12">
        <v>40700</v>
      </c>
      <c r="U147" s="16">
        <v>0</v>
      </c>
      <c r="V147" s="91"/>
      <c r="W147" s="84"/>
      <c r="X147" s="84"/>
      <c r="Y147" s="84"/>
      <c r="Z147" s="84"/>
      <c r="AA147" s="84"/>
      <c r="AB147" s="84"/>
      <c r="AC147" s="84"/>
      <c r="AD147" s="84"/>
      <c r="AE147" s="84"/>
    </row>
    <row r="148" spans="1:31" ht="33" customHeight="1">
      <c r="A148" s="85"/>
      <c r="B148" s="86"/>
      <c r="C148" s="84"/>
      <c r="D148" s="89"/>
      <c r="E148" s="90"/>
      <c r="F148" s="5" t="s">
        <v>140</v>
      </c>
      <c r="G148" s="16">
        <f>H148+J148+L148+N148+P148+R148+T148</f>
        <v>0</v>
      </c>
      <c r="H148" s="16"/>
      <c r="I148" s="16"/>
      <c r="J148" s="16"/>
      <c r="K148" s="16"/>
      <c r="L148" s="16"/>
      <c r="M148" s="16"/>
      <c r="N148" s="12"/>
      <c r="O148" s="12"/>
      <c r="P148" s="12"/>
      <c r="Q148" s="12"/>
      <c r="R148" s="12"/>
      <c r="S148" s="16"/>
      <c r="T148" s="12"/>
      <c r="U148" s="16"/>
      <c r="V148" s="91"/>
      <c r="W148" s="84"/>
      <c r="X148" s="84"/>
      <c r="Y148" s="84"/>
      <c r="Z148" s="84"/>
      <c r="AA148" s="84"/>
      <c r="AB148" s="84"/>
      <c r="AC148" s="84"/>
      <c r="AD148" s="84"/>
      <c r="AE148" s="84"/>
    </row>
    <row r="149" spans="1:31" ht="27" customHeight="1">
      <c r="A149" s="85" t="s">
        <v>66</v>
      </c>
      <c r="B149" s="86" t="s">
        <v>93</v>
      </c>
      <c r="C149" s="84">
        <v>2021</v>
      </c>
      <c r="D149" s="87">
        <v>2026</v>
      </c>
      <c r="E149" s="90"/>
      <c r="F149" s="5" t="s">
        <v>13</v>
      </c>
      <c r="G149" s="16">
        <f>G150+G151</f>
        <v>4952494.8599999994</v>
      </c>
      <c r="H149" s="16">
        <f>H150+H151</f>
        <v>0</v>
      </c>
      <c r="I149" s="16"/>
      <c r="J149" s="16">
        <f>J150+J151</f>
        <v>1186879.94</v>
      </c>
      <c r="K149" s="16">
        <f t="shared" ref="K149:U149" si="151">K150+K151</f>
        <v>0</v>
      </c>
      <c r="L149" s="16">
        <f t="shared" si="151"/>
        <v>1132876.98</v>
      </c>
      <c r="M149" s="16">
        <f t="shared" si="151"/>
        <v>0</v>
      </c>
      <c r="N149" s="12">
        <f t="shared" si="151"/>
        <v>923261.61</v>
      </c>
      <c r="O149" s="12">
        <f t="shared" si="151"/>
        <v>0</v>
      </c>
      <c r="P149" s="12">
        <f t="shared" si="151"/>
        <v>1138476.33</v>
      </c>
      <c r="Q149" s="12">
        <f t="shared" si="151"/>
        <v>0</v>
      </c>
      <c r="R149" s="12">
        <f t="shared" ref="R149" si="152">R150+R151</f>
        <v>285500</v>
      </c>
      <c r="S149" s="16">
        <f t="shared" si="151"/>
        <v>0</v>
      </c>
      <c r="T149" s="12">
        <f t="shared" ref="T149" si="153">T150+T151</f>
        <v>285500</v>
      </c>
      <c r="U149" s="16">
        <f t="shared" si="151"/>
        <v>0</v>
      </c>
      <c r="V149" s="91" t="s">
        <v>40</v>
      </c>
      <c r="W149" s="84" t="s">
        <v>19</v>
      </c>
      <c r="X149" s="84">
        <v>100</v>
      </c>
      <c r="Y149" s="84">
        <v>100</v>
      </c>
      <c r="Z149" s="84">
        <v>100</v>
      </c>
      <c r="AA149" s="84">
        <v>100</v>
      </c>
      <c r="AB149" s="84">
        <v>100</v>
      </c>
      <c r="AC149" s="84">
        <v>100</v>
      </c>
      <c r="AD149" s="84">
        <v>100</v>
      </c>
      <c r="AE149" s="84">
        <v>100</v>
      </c>
    </row>
    <row r="150" spans="1:31" ht="48.6" customHeight="1">
      <c r="A150" s="85"/>
      <c r="B150" s="86"/>
      <c r="C150" s="84"/>
      <c r="D150" s="88"/>
      <c r="E150" s="90"/>
      <c r="F150" s="5" t="s">
        <v>139</v>
      </c>
      <c r="G150" s="16">
        <f>H150+J150+L150+N150+P150+R150+T150</f>
        <v>4952494.8599999994</v>
      </c>
      <c r="H150" s="16"/>
      <c r="I150" s="16"/>
      <c r="J150" s="16">
        <v>1186879.94</v>
      </c>
      <c r="K150" s="16">
        <v>0</v>
      </c>
      <c r="L150" s="16">
        <v>1132876.98</v>
      </c>
      <c r="M150" s="16">
        <v>0</v>
      </c>
      <c r="N150" s="12">
        <v>923261.61</v>
      </c>
      <c r="O150" s="12">
        <v>0</v>
      </c>
      <c r="P150" s="12">
        <v>1138476.33</v>
      </c>
      <c r="Q150" s="12">
        <v>0</v>
      </c>
      <c r="R150" s="12">
        <v>285500</v>
      </c>
      <c r="S150" s="16">
        <v>0</v>
      </c>
      <c r="T150" s="12">
        <v>285500</v>
      </c>
      <c r="U150" s="16">
        <v>0</v>
      </c>
      <c r="V150" s="146"/>
      <c r="W150" s="84"/>
      <c r="X150" s="84"/>
      <c r="Y150" s="84"/>
      <c r="Z150" s="84"/>
      <c r="AA150" s="84"/>
      <c r="AB150" s="84"/>
      <c r="AC150" s="84"/>
      <c r="AD150" s="84"/>
      <c r="AE150" s="84"/>
    </row>
    <row r="151" spans="1:31" ht="33" customHeight="1">
      <c r="A151" s="85"/>
      <c r="B151" s="86"/>
      <c r="C151" s="84"/>
      <c r="D151" s="89"/>
      <c r="E151" s="90"/>
      <c r="F151" s="5" t="s">
        <v>140</v>
      </c>
      <c r="G151" s="16">
        <f>H151+J151+L151+N151+P151+R151+T151</f>
        <v>0</v>
      </c>
      <c r="H151" s="16"/>
      <c r="I151" s="16"/>
      <c r="J151" s="16"/>
      <c r="K151" s="16"/>
      <c r="L151" s="16"/>
      <c r="M151" s="16"/>
      <c r="N151" s="12"/>
      <c r="O151" s="12"/>
      <c r="P151" s="12"/>
      <c r="Q151" s="12"/>
      <c r="R151" s="12"/>
      <c r="S151" s="16"/>
      <c r="T151" s="12"/>
      <c r="U151" s="16"/>
      <c r="V151" s="146"/>
      <c r="W151" s="84"/>
      <c r="X151" s="84"/>
      <c r="Y151" s="84"/>
      <c r="Z151" s="84"/>
      <c r="AA151" s="84"/>
      <c r="AB151" s="84"/>
      <c r="AC151" s="84"/>
      <c r="AD151" s="84"/>
      <c r="AE151" s="84"/>
    </row>
    <row r="152" spans="1:31" ht="36" customHeight="1">
      <c r="A152" s="85" t="s">
        <v>155</v>
      </c>
      <c r="B152" s="86" t="s">
        <v>125</v>
      </c>
      <c r="C152" s="84">
        <v>2021</v>
      </c>
      <c r="D152" s="87">
        <v>2026</v>
      </c>
      <c r="E152" s="90"/>
      <c r="F152" s="5" t="s">
        <v>13</v>
      </c>
      <c r="G152" s="16">
        <f>G153+G154</f>
        <v>552708.44999999995</v>
      </c>
      <c r="H152" s="16">
        <f>H153+H154</f>
        <v>0</v>
      </c>
      <c r="I152" s="16"/>
      <c r="J152" s="16">
        <f>J153+J154</f>
        <v>72533.759999999995</v>
      </c>
      <c r="K152" s="16">
        <f t="shared" ref="K152:U152" si="154">K153+K154</f>
        <v>0</v>
      </c>
      <c r="L152" s="16">
        <f t="shared" si="154"/>
        <v>83366.73</v>
      </c>
      <c r="M152" s="16">
        <f t="shared" si="154"/>
        <v>0</v>
      </c>
      <c r="N152" s="12">
        <f t="shared" si="154"/>
        <v>90807.96</v>
      </c>
      <c r="O152" s="12">
        <f t="shared" si="154"/>
        <v>0</v>
      </c>
      <c r="P152" s="12">
        <f t="shared" si="154"/>
        <v>102000</v>
      </c>
      <c r="Q152" s="12">
        <f t="shared" si="154"/>
        <v>0</v>
      </c>
      <c r="R152" s="12">
        <f t="shared" ref="R152" si="155">R153+R154</f>
        <v>102000</v>
      </c>
      <c r="S152" s="16">
        <f t="shared" si="154"/>
        <v>0</v>
      </c>
      <c r="T152" s="12">
        <f t="shared" ref="T152" si="156">T153+T154</f>
        <v>102000</v>
      </c>
      <c r="U152" s="16">
        <f t="shared" si="154"/>
        <v>0</v>
      </c>
      <c r="V152" s="91" t="s">
        <v>41</v>
      </c>
      <c r="W152" s="84" t="s">
        <v>19</v>
      </c>
      <c r="X152" s="84">
        <v>100</v>
      </c>
      <c r="Y152" s="84">
        <v>110</v>
      </c>
      <c r="Z152" s="84">
        <v>100</v>
      </c>
      <c r="AA152" s="84">
        <v>100</v>
      </c>
      <c r="AB152" s="84">
        <v>100</v>
      </c>
      <c r="AC152" s="84">
        <v>100</v>
      </c>
      <c r="AD152" s="84">
        <v>100</v>
      </c>
      <c r="AE152" s="84">
        <v>100</v>
      </c>
    </row>
    <row r="153" spans="1:31" ht="60.6" customHeight="1">
      <c r="A153" s="85"/>
      <c r="B153" s="86"/>
      <c r="C153" s="84"/>
      <c r="D153" s="88"/>
      <c r="E153" s="90"/>
      <c r="F153" s="5" t="s">
        <v>139</v>
      </c>
      <c r="G153" s="16">
        <f>H153+J153+L153+N153+P153+R153+T153</f>
        <v>552708.44999999995</v>
      </c>
      <c r="H153" s="16"/>
      <c r="I153" s="16"/>
      <c r="J153" s="16">
        <v>72533.759999999995</v>
      </c>
      <c r="K153" s="16">
        <v>0</v>
      </c>
      <c r="L153" s="16">
        <v>83366.73</v>
      </c>
      <c r="M153" s="16">
        <v>0</v>
      </c>
      <c r="N153" s="12">
        <v>90807.96</v>
      </c>
      <c r="O153" s="12">
        <v>0</v>
      </c>
      <c r="P153" s="12">
        <v>102000</v>
      </c>
      <c r="Q153" s="12">
        <v>0</v>
      </c>
      <c r="R153" s="12">
        <v>102000</v>
      </c>
      <c r="S153" s="16">
        <v>0</v>
      </c>
      <c r="T153" s="12">
        <v>102000</v>
      </c>
      <c r="U153" s="16">
        <v>0</v>
      </c>
      <c r="V153" s="91"/>
      <c r="W153" s="84"/>
      <c r="X153" s="84"/>
      <c r="Y153" s="84"/>
      <c r="Z153" s="84"/>
      <c r="AA153" s="84"/>
      <c r="AB153" s="84"/>
      <c r="AC153" s="84"/>
      <c r="AD153" s="84"/>
      <c r="AE153" s="84"/>
    </row>
    <row r="154" spans="1:31" ht="49.2" customHeight="1">
      <c r="A154" s="85"/>
      <c r="B154" s="86"/>
      <c r="C154" s="84"/>
      <c r="D154" s="89"/>
      <c r="E154" s="90"/>
      <c r="F154" s="5" t="s">
        <v>140</v>
      </c>
      <c r="G154" s="16">
        <f>H154+J154+L154+N154+P154+R154+T154</f>
        <v>0</v>
      </c>
      <c r="H154" s="16"/>
      <c r="I154" s="16"/>
      <c r="J154" s="16"/>
      <c r="K154" s="16"/>
      <c r="L154" s="16"/>
      <c r="M154" s="16"/>
      <c r="N154" s="12"/>
      <c r="O154" s="12"/>
      <c r="P154" s="12"/>
      <c r="Q154" s="12"/>
      <c r="R154" s="12"/>
      <c r="S154" s="16"/>
      <c r="T154" s="12"/>
      <c r="U154" s="16"/>
      <c r="V154" s="91"/>
      <c r="W154" s="84"/>
      <c r="X154" s="84"/>
      <c r="Y154" s="84"/>
      <c r="Z154" s="84"/>
      <c r="AA154" s="84"/>
      <c r="AB154" s="84"/>
      <c r="AC154" s="84"/>
      <c r="AD154" s="84"/>
      <c r="AE154" s="84"/>
    </row>
    <row r="155" spans="1:31" ht="23.4" customHeight="1">
      <c r="A155" s="85" t="s">
        <v>156</v>
      </c>
      <c r="B155" s="86" t="s">
        <v>126</v>
      </c>
      <c r="C155" s="84">
        <v>2021</v>
      </c>
      <c r="D155" s="87">
        <v>2026</v>
      </c>
      <c r="E155" s="90"/>
      <c r="F155" s="5" t="s">
        <v>13</v>
      </c>
      <c r="G155" s="16">
        <f>G156+G157</f>
        <v>15000</v>
      </c>
      <c r="H155" s="16">
        <f>H156+H157</f>
        <v>0</v>
      </c>
      <c r="I155" s="16"/>
      <c r="J155" s="16">
        <f>J156+J157</f>
        <v>0</v>
      </c>
      <c r="K155" s="16">
        <f t="shared" ref="K155:U155" si="157">K156+K157</f>
        <v>0</v>
      </c>
      <c r="L155" s="16">
        <f t="shared" si="157"/>
        <v>0</v>
      </c>
      <c r="M155" s="16">
        <f t="shared" si="157"/>
        <v>0</v>
      </c>
      <c r="N155" s="12">
        <f t="shared" si="157"/>
        <v>0</v>
      </c>
      <c r="O155" s="12">
        <f t="shared" si="157"/>
        <v>0</v>
      </c>
      <c r="P155" s="12">
        <f t="shared" si="157"/>
        <v>5000</v>
      </c>
      <c r="Q155" s="12">
        <f t="shared" si="157"/>
        <v>0</v>
      </c>
      <c r="R155" s="12">
        <f t="shared" ref="R155" si="158">R156+R157</f>
        <v>5000</v>
      </c>
      <c r="S155" s="16">
        <f t="shared" si="157"/>
        <v>0</v>
      </c>
      <c r="T155" s="12">
        <f t="shared" ref="T155" si="159">T156+T157</f>
        <v>5000</v>
      </c>
      <c r="U155" s="16">
        <f t="shared" si="157"/>
        <v>0</v>
      </c>
      <c r="V155" s="91" t="s">
        <v>147</v>
      </c>
      <c r="W155" s="84" t="s">
        <v>19</v>
      </c>
      <c r="X155" s="84">
        <v>100</v>
      </c>
      <c r="Y155" s="84"/>
      <c r="Z155" s="84">
        <v>100</v>
      </c>
      <c r="AA155" s="84">
        <v>100</v>
      </c>
      <c r="AB155" s="84">
        <v>100</v>
      </c>
      <c r="AC155" s="84">
        <v>100</v>
      </c>
      <c r="AD155" s="84">
        <v>100</v>
      </c>
      <c r="AE155" s="84">
        <v>100</v>
      </c>
    </row>
    <row r="156" spans="1:31" ht="60" customHeight="1">
      <c r="A156" s="85"/>
      <c r="B156" s="86"/>
      <c r="C156" s="84"/>
      <c r="D156" s="88"/>
      <c r="E156" s="90"/>
      <c r="F156" s="5" t="s">
        <v>139</v>
      </c>
      <c r="G156" s="16">
        <f>H156+J156+L156+N156+P156+R156+T156</f>
        <v>15000</v>
      </c>
      <c r="H156" s="16"/>
      <c r="I156" s="16"/>
      <c r="J156" s="16">
        <v>0</v>
      </c>
      <c r="K156" s="16">
        <v>0</v>
      </c>
      <c r="L156" s="16"/>
      <c r="M156" s="16">
        <v>0</v>
      </c>
      <c r="N156" s="12">
        <v>0</v>
      </c>
      <c r="O156" s="12">
        <v>0</v>
      </c>
      <c r="P156" s="12">
        <v>5000</v>
      </c>
      <c r="Q156" s="12">
        <v>0</v>
      </c>
      <c r="R156" s="12">
        <v>5000</v>
      </c>
      <c r="S156" s="16">
        <v>0</v>
      </c>
      <c r="T156" s="12">
        <v>5000</v>
      </c>
      <c r="U156" s="16">
        <v>0</v>
      </c>
      <c r="V156" s="91"/>
      <c r="W156" s="84"/>
      <c r="X156" s="84"/>
      <c r="Y156" s="84"/>
      <c r="Z156" s="84"/>
      <c r="AA156" s="84"/>
      <c r="AB156" s="84"/>
      <c r="AC156" s="84"/>
      <c r="AD156" s="84"/>
      <c r="AE156" s="84"/>
    </row>
    <row r="157" spans="1:31" ht="48.6" customHeight="1">
      <c r="A157" s="85"/>
      <c r="B157" s="86"/>
      <c r="C157" s="84"/>
      <c r="D157" s="89"/>
      <c r="E157" s="90"/>
      <c r="F157" s="5" t="s">
        <v>140</v>
      </c>
      <c r="G157" s="16">
        <f>H157+J157+L157+N157+P157+R157+T157</f>
        <v>0</v>
      </c>
      <c r="H157" s="16"/>
      <c r="I157" s="16"/>
      <c r="J157" s="16"/>
      <c r="K157" s="16"/>
      <c r="L157" s="16"/>
      <c r="M157" s="16"/>
      <c r="N157" s="12"/>
      <c r="O157" s="12"/>
      <c r="P157" s="12"/>
      <c r="Q157" s="12"/>
      <c r="R157" s="12"/>
      <c r="S157" s="16"/>
      <c r="T157" s="12"/>
      <c r="U157" s="16"/>
      <c r="V157" s="91"/>
      <c r="W157" s="84"/>
      <c r="X157" s="84"/>
      <c r="Y157" s="84"/>
      <c r="Z157" s="84"/>
      <c r="AA157" s="84"/>
      <c r="AB157" s="84"/>
      <c r="AC157" s="84"/>
      <c r="AD157" s="84"/>
      <c r="AE157" s="84"/>
    </row>
    <row r="158" spans="1:31" ht="40.200000000000003" customHeight="1">
      <c r="A158" s="85" t="s">
        <v>157</v>
      </c>
      <c r="B158" s="86" t="s">
        <v>127</v>
      </c>
      <c r="C158" s="84">
        <v>2021</v>
      </c>
      <c r="D158" s="87">
        <v>2026</v>
      </c>
      <c r="E158" s="90"/>
      <c r="F158" s="5" t="s">
        <v>13</v>
      </c>
      <c r="G158" s="16">
        <f>G159+G160</f>
        <v>397044.52</v>
      </c>
      <c r="H158" s="16">
        <f>H159+H160</f>
        <v>0</v>
      </c>
      <c r="I158" s="16"/>
      <c r="J158" s="16">
        <f>J159+J160</f>
        <v>77216.17</v>
      </c>
      <c r="K158" s="16">
        <f t="shared" ref="K158:U158" si="160">K159+K160</f>
        <v>0</v>
      </c>
      <c r="L158" s="16">
        <f t="shared" si="160"/>
        <v>67751.350000000006</v>
      </c>
      <c r="M158" s="16">
        <f t="shared" si="160"/>
        <v>0</v>
      </c>
      <c r="N158" s="12">
        <f t="shared" si="160"/>
        <v>92077</v>
      </c>
      <c r="O158" s="12">
        <f t="shared" si="160"/>
        <v>0</v>
      </c>
      <c r="P158" s="12">
        <f t="shared" si="160"/>
        <v>32000</v>
      </c>
      <c r="Q158" s="12">
        <f t="shared" si="160"/>
        <v>0</v>
      </c>
      <c r="R158" s="12">
        <f t="shared" ref="R158" si="161">R159+R160</f>
        <v>64000</v>
      </c>
      <c r="S158" s="16">
        <f t="shared" si="160"/>
        <v>0</v>
      </c>
      <c r="T158" s="12">
        <f t="shared" ref="T158" si="162">T159+T160</f>
        <v>64000</v>
      </c>
      <c r="U158" s="16">
        <f t="shared" si="160"/>
        <v>0</v>
      </c>
      <c r="V158" s="91" t="s">
        <v>30</v>
      </c>
      <c r="W158" s="84" t="s">
        <v>19</v>
      </c>
      <c r="X158" s="84">
        <v>100</v>
      </c>
      <c r="Y158" s="84">
        <v>195</v>
      </c>
      <c r="Z158" s="84">
        <v>100</v>
      </c>
      <c r="AA158" s="84">
        <v>100</v>
      </c>
      <c r="AB158" s="84">
        <v>100</v>
      </c>
      <c r="AC158" s="84">
        <v>100</v>
      </c>
      <c r="AD158" s="84">
        <v>100</v>
      </c>
      <c r="AE158" s="84">
        <v>100</v>
      </c>
    </row>
    <row r="159" spans="1:31" ht="53.4" customHeight="1">
      <c r="A159" s="85"/>
      <c r="B159" s="86"/>
      <c r="C159" s="84"/>
      <c r="D159" s="88"/>
      <c r="E159" s="90"/>
      <c r="F159" s="5" t="s">
        <v>139</v>
      </c>
      <c r="G159" s="16">
        <f>H159+J159+L159+N159+P159+R159+T159</f>
        <v>397044.52</v>
      </c>
      <c r="H159" s="16"/>
      <c r="I159" s="16"/>
      <c r="J159" s="16">
        <v>77216.17</v>
      </c>
      <c r="K159" s="16">
        <v>0</v>
      </c>
      <c r="L159" s="16">
        <v>67751.350000000006</v>
      </c>
      <c r="M159" s="16">
        <v>0</v>
      </c>
      <c r="N159" s="12">
        <v>92077</v>
      </c>
      <c r="O159" s="12">
        <v>0</v>
      </c>
      <c r="P159" s="12">
        <v>32000</v>
      </c>
      <c r="Q159" s="12">
        <v>0</v>
      </c>
      <c r="R159" s="12">
        <v>64000</v>
      </c>
      <c r="S159" s="16">
        <v>0</v>
      </c>
      <c r="T159" s="12">
        <v>64000</v>
      </c>
      <c r="U159" s="16">
        <v>0</v>
      </c>
      <c r="V159" s="91"/>
      <c r="W159" s="84"/>
      <c r="X159" s="84"/>
      <c r="Y159" s="84"/>
      <c r="Z159" s="84"/>
      <c r="AA159" s="84"/>
      <c r="AB159" s="84"/>
      <c r="AC159" s="84"/>
      <c r="AD159" s="84"/>
      <c r="AE159" s="84"/>
    </row>
    <row r="160" spans="1:31" ht="26.4" customHeight="1">
      <c r="A160" s="85"/>
      <c r="B160" s="86"/>
      <c r="C160" s="84"/>
      <c r="D160" s="89"/>
      <c r="E160" s="90"/>
      <c r="F160" s="5" t="s">
        <v>140</v>
      </c>
      <c r="G160" s="16">
        <f>H160+J160+L160+N160+P160+R160+T160</f>
        <v>0</v>
      </c>
      <c r="H160" s="16"/>
      <c r="I160" s="16"/>
      <c r="J160" s="16"/>
      <c r="K160" s="16"/>
      <c r="L160" s="16"/>
      <c r="M160" s="16"/>
      <c r="N160" s="12"/>
      <c r="O160" s="12"/>
      <c r="P160" s="12"/>
      <c r="Q160" s="12"/>
      <c r="R160" s="12"/>
      <c r="S160" s="16"/>
      <c r="T160" s="12"/>
      <c r="U160" s="16"/>
      <c r="V160" s="91"/>
      <c r="W160" s="84"/>
      <c r="X160" s="84"/>
      <c r="Y160" s="84"/>
      <c r="Z160" s="84"/>
      <c r="AA160" s="84"/>
      <c r="AB160" s="84"/>
      <c r="AC160" s="84"/>
      <c r="AD160" s="84"/>
      <c r="AE160" s="84"/>
    </row>
    <row r="161" spans="1:31" ht="27" customHeight="1">
      <c r="A161" s="85" t="s">
        <v>67</v>
      </c>
      <c r="B161" s="102" t="s">
        <v>151</v>
      </c>
      <c r="C161" s="84">
        <v>2021</v>
      </c>
      <c r="D161" s="87">
        <v>2026</v>
      </c>
      <c r="E161" s="90"/>
      <c r="F161" s="5" t="s">
        <v>13</v>
      </c>
      <c r="G161" s="16">
        <f>G162+G163</f>
        <v>3897126</v>
      </c>
      <c r="H161" s="16">
        <f>H162+H163</f>
        <v>0</v>
      </c>
      <c r="I161" s="16"/>
      <c r="J161" s="16">
        <f>J162+J163</f>
        <v>594000</v>
      </c>
      <c r="K161" s="16">
        <f t="shared" ref="K161:U161" si="163">K162+K163</f>
        <v>0</v>
      </c>
      <c r="L161" s="16">
        <f t="shared" si="163"/>
        <v>1096930</v>
      </c>
      <c r="M161" s="16">
        <f t="shared" si="163"/>
        <v>0</v>
      </c>
      <c r="N161" s="12">
        <f t="shared" si="163"/>
        <v>1063890</v>
      </c>
      <c r="O161" s="12">
        <f t="shared" si="163"/>
        <v>0</v>
      </c>
      <c r="P161" s="12">
        <f t="shared" si="163"/>
        <v>1142306</v>
      </c>
      <c r="Q161" s="12">
        <f t="shared" si="163"/>
        <v>0</v>
      </c>
      <c r="R161" s="12">
        <f t="shared" ref="R161" si="164">R162+R163</f>
        <v>0</v>
      </c>
      <c r="S161" s="16">
        <f t="shared" si="163"/>
        <v>0</v>
      </c>
      <c r="T161" s="12">
        <f t="shared" ref="T161" si="165">T162+T163</f>
        <v>0</v>
      </c>
      <c r="U161" s="16">
        <f t="shared" si="163"/>
        <v>0</v>
      </c>
      <c r="V161" s="91" t="s">
        <v>150</v>
      </c>
      <c r="W161" s="84" t="s">
        <v>19</v>
      </c>
      <c r="X161" s="84">
        <v>100</v>
      </c>
      <c r="Y161" s="84" t="s">
        <v>32</v>
      </c>
      <c r="Z161" s="84">
        <v>100</v>
      </c>
      <c r="AA161" s="84">
        <v>100</v>
      </c>
      <c r="AB161" s="84">
        <v>100</v>
      </c>
      <c r="AC161" s="84">
        <v>100</v>
      </c>
      <c r="AD161" s="84">
        <v>100</v>
      </c>
      <c r="AE161" s="84">
        <v>100</v>
      </c>
    </row>
    <row r="162" spans="1:31" ht="84" customHeight="1">
      <c r="A162" s="85"/>
      <c r="B162" s="102"/>
      <c r="C162" s="84"/>
      <c r="D162" s="88"/>
      <c r="E162" s="90"/>
      <c r="F162" s="5" t="s">
        <v>139</v>
      </c>
      <c r="G162" s="16">
        <f>H162+J162+L162+N162+P162+R162+T162</f>
        <v>3897126</v>
      </c>
      <c r="H162" s="16"/>
      <c r="I162" s="16"/>
      <c r="J162" s="16">
        <v>594000</v>
      </c>
      <c r="K162" s="16">
        <v>0</v>
      </c>
      <c r="L162" s="16">
        <v>1096930</v>
      </c>
      <c r="M162" s="16">
        <v>0</v>
      </c>
      <c r="N162" s="12">
        <v>1063890</v>
      </c>
      <c r="O162" s="12">
        <v>0</v>
      </c>
      <c r="P162" s="12">
        <v>1142306</v>
      </c>
      <c r="Q162" s="12">
        <v>0</v>
      </c>
      <c r="R162" s="12">
        <v>0</v>
      </c>
      <c r="S162" s="16">
        <v>0</v>
      </c>
      <c r="T162" s="12">
        <v>0</v>
      </c>
      <c r="U162" s="16">
        <v>0</v>
      </c>
      <c r="V162" s="91"/>
      <c r="W162" s="84"/>
      <c r="X162" s="84"/>
      <c r="Y162" s="84"/>
      <c r="Z162" s="84"/>
      <c r="AA162" s="84"/>
      <c r="AB162" s="84"/>
      <c r="AC162" s="84"/>
      <c r="AD162" s="84"/>
      <c r="AE162" s="84"/>
    </row>
    <row r="163" spans="1:31" ht="47.4" customHeight="1">
      <c r="A163" s="85"/>
      <c r="B163" s="102"/>
      <c r="C163" s="84"/>
      <c r="D163" s="89"/>
      <c r="E163" s="90"/>
      <c r="F163" s="5" t="s">
        <v>140</v>
      </c>
      <c r="G163" s="16">
        <f>H163+J163+L163+N163+P163+R163+T163</f>
        <v>0</v>
      </c>
      <c r="H163" s="16"/>
      <c r="I163" s="16"/>
      <c r="J163" s="16"/>
      <c r="K163" s="16"/>
      <c r="L163" s="16"/>
      <c r="M163" s="16"/>
      <c r="N163" s="12"/>
      <c r="O163" s="12"/>
      <c r="P163" s="12"/>
      <c r="Q163" s="12"/>
      <c r="R163" s="12"/>
      <c r="S163" s="16"/>
      <c r="T163" s="12"/>
      <c r="U163" s="16"/>
      <c r="V163" s="91"/>
      <c r="W163" s="84"/>
      <c r="X163" s="84"/>
      <c r="Y163" s="84"/>
      <c r="Z163" s="84"/>
      <c r="AA163" s="84"/>
      <c r="AB163" s="84"/>
      <c r="AC163" s="84"/>
      <c r="AD163" s="84"/>
      <c r="AE163" s="84"/>
    </row>
    <row r="164" spans="1:31" ht="72.599999999999994" customHeight="1">
      <c r="A164" s="85" t="s">
        <v>164</v>
      </c>
      <c r="B164" s="102" t="s">
        <v>165</v>
      </c>
      <c r="C164" s="84">
        <v>2021</v>
      </c>
      <c r="D164" s="87">
        <v>2026</v>
      </c>
      <c r="E164" s="90"/>
      <c r="F164" s="5" t="s">
        <v>13</v>
      </c>
      <c r="G164" s="16">
        <f>G165+G166</f>
        <v>126230</v>
      </c>
      <c r="H164" s="16">
        <f>H165+H166</f>
        <v>0</v>
      </c>
      <c r="I164" s="16"/>
      <c r="J164" s="16">
        <f>J165+J166</f>
        <v>0</v>
      </c>
      <c r="K164" s="16"/>
      <c r="L164" s="16">
        <f>L165+L166</f>
        <v>126230</v>
      </c>
      <c r="M164" s="16"/>
      <c r="N164" s="12">
        <f>N165+N166</f>
        <v>0</v>
      </c>
      <c r="O164" s="12"/>
      <c r="P164" s="12">
        <f>P165+P166</f>
        <v>0</v>
      </c>
      <c r="Q164" s="12"/>
      <c r="R164" s="12">
        <f>R165+R166</f>
        <v>0</v>
      </c>
      <c r="S164" s="16"/>
      <c r="T164" s="12">
        <f>T165+T166</f>
        <v>0</v>
      </c>
      <c r="U164" s="16"/>
      <c r="V164" s="91" t="s">
        <v>166</v>
      </c>
      <c r="W164" s="84" t="s">
        <v>19</v>
      </c>
      <c r="X164" s="84">
        <v>100</v>
      </c>
      <c r="Y164" s="84"/>
      <c r="Z164" s="84"/>
      <c r="AA164" s="84">
        <v>100</v>
      </c>
      <c r="AB164" s="84"/>
      <c r="AC164" s="84"/>
      <c r="AD164" s="84"/>
      <c r="AE164" s="84"/>
    </row>
    <row r="165" spans="1:31" ht="99" customHeight="1">
      <c r="A165" s="85"/>
      <c r="B165" s="102"/>
      <c r="C165" s="84"/>
      <c r="D165" s="88"/>
      <c r="E165" s="90"/>
      <c r="F165" s="5" t="s">
        <v>43</v>
      </c>
      <c r="G165" s="16">
        <f>H165+J165+L165+N165+P165+R165+T165</f>
        <v>0</v>
      </c>
      <c r="H165" s="16"/>
      <c r="I165" s="16"/>
      <c r="J165" s="16"/>
      <c r="K165" s="16"/>
      <c r="L165" s="16"/>
      <c r="M165" s="16"/>
      <c r="N165" s="12"/>
      <c r="O165" s="12"/>
      <c r="P165" s="12"/>
      <c r="Q165" s="12"/>
      <c r="R165" s="12"/>
      <c r="S165" s="16"/>
      <c r="T165" s="12"/>
      <c r="U165" s="16"/>
      <c r="V165" s="91"/>
      <c r="W165" s="84"/>
      <c r="X165" s="84"/>
      <c r="Y165" s="84"/>
      <c r="Z165" s="84"/>
      <c r="AA165" s="84"/>
      <c r="AB165" s="84"/>
      <c r="AC165" s="84"/>
      <c r="AD165" s="84"/>
      <c r="AE165" s="84"/>
    </row>
    <row r="166" spans="1:31" ht="79.95" customHeight="1">
      <c r="A166" s="85"/>
      <c r="B166" s="102"/>
      <c r="C166" s="84"/>
      <c r="D166" s="89"/>
      <c r="E166" s="90"/>
      <c r="F166" s="5" t="s">
        <v>44</v>
      </c>
      <c r="G166" s="16">
        <f>H166+J166+L166+N166+P166+R166+T166</f>
        <v>126230</v>
      </c>
      <c r="H166" s="16"/>
      <c r="I166" s="16"/>
      <c r="J166" s="16"/>
      <c r="K166" s="16"/>
      <c r="L166" s="16">
        <v>126230</v>
      </c>
      <c r="M166" s="16"/>
      <c r="N166" s="12"/>
      <c r="O166" s="12"/>
      <c r="P166" s="12"/>
      <c r="Q166" s="12"/>
      <c r="R166" s="12"/>
      <c r="S166" s="16"/>
      <c r="T166" s="12"/>
      <c r="U166" s="16"/>
      <c r="V166" s="91"/>
      <c r="W166" s="84"/>
      <c r="X166" s="84"/>
      <c r="Y166" s="84"/>
      <c r="Z166" s="84"/>
      <c r="AA166" s="84"/>
      <c r="AB166" s="84"/>
      <c r="AC166" s="84"/>
      <c r="AD166" s="84"/>
      <c r="AE166" s="84"/>
    </row>
    <row r="167" spans="1:31" ht="50.4" customHeight="1">
      <c r="A167" s="85" t="s">
        <v>164</v>
      </c>
      <c r="B167" s="102" t="s">
        <v>176</v>
      </c>
      <c r="C167" s="84">
        <v>2021</v>
      </c>
      <c r="D167" s="87">
        <v>2026</v>
      </c>
      <c r="E167" s="90"/>
      <c r="F167" s="5" t="s">
        <v>13</v>
      </c>
      <c r="G167" s="16">
        <f>G168+G169</f>
        <v>5749347.3999999994</v>
      </c>
      <c r="H167" s="16">
        <f>H168+H169</f>
        <v>0</v>
      </c>
      <c r="I167" s="16"/>
      <c r="J167" s="16">
        <f>J168+J169</f>
        <v>0</v>
      </c>
      <c r="K167" s="16"/>
      <c r="L167" s="16">
        <f>L168+L169</f>
        <v>0</v>
      </c>
      <c r="M167" s="16"/>
      <c r="N167" s="12">
        <f>N168+N169</f>
        <v>0</v>
      </c>
      <c r="O167" s="12"/>
      <c r="P167" s="12">
        <f>P168+P169</f>
        <v>5749347.3999999994</v>
      </c>
      <c r="Q167" s="12"/>
      <c r="R167" s="12">
        <f>R168+R169</f>
        <v>0</v>
      </c>
      <c r="S167" s="16"/>
      <c r="T167" s="12">
        <f>T168+T169</f>
        <v>0</v>
      </c>
      <c r="U167" s="16"/>
      <c r="V167" s="91" t="s">
        <v>177</v>
      </c>
      <c r="W167" s="84" t="s">
        <v>19</v>
      </c>
      <c r="X167" s="84">
        <v>100</v>
      </c>
      <c r="Y167" s="84"/>
      <c r="Z167" s="84"/>
      <c r="AA167" s="84">
        <v>100</v>
      </c>
      <c r="AB167" s="84"/>
      <c r="AC167" s="84"/>
      <c r="AD167" s="84"/>
      <c r="AE167" s="84"/>
    </row>
    <row r="168" spans="1:31" ht="92.4" customHeight="1">
      <c r="A168" s="85"/>
      <c r="B168" s="102"/>
      <c r="C168" s="84"/>
      <c r="D168" s="88"/>
      <c r="E168" s="90"/>
      <c r="F168" s="5" t="s">
        <v>43</v>
      </c>
      <c r="G168" s="16">
        <f>H168+J168+L168+N168+P168+R168+T168</f>
        <v>57493.47</v>
      </c>
      <c r="H168" s="16"/>
      <c r="I168" s="16"/>
      <c r="J168" s="16"/>
      <c r="K168" s="16"/>
      <c r="L168" s="16"/>
      <c r="M168" s="16"/>
      <c r="N168" s="12"/>
      <c r="O168" s="12"/>
      <c r="P168" s="12">
        <v>57493.47</v>
      </c>
      <c r="Q168" s="12"/>
      <c r="R168" s="12"/>
      <c r="S168" s="16"/>
      <c r="T168" s="12"/>
      <c r="U168" s="16"/>
      <c r="V168" s="91"/>
      <c r="W168" s="84"/>
      <c r="X168" s="84"/>
      <c r="Y168" s="84"/>
      <c r="Z168" s="84"/>
      <c r="AA168" s="84"/>
      <c r="AB168" s="84"/>
      <c r="AC168" s="84"/>
      <c r="AD168" s="84"/>
      <c r="AE168" s="84"/>
    </row>
    <row r="169" spans="1:31" ht="63" customHeight="1">
      <c r="A169" s="85"/>
      <c r="B169" s="102"/>
      <c r="C169" s="84"/>
      <c r="D169" s="89"/>
      <c r="E169" s="90"/>
      <c r="F169" s="5" t="s">
        <v>44</v>
      </c>
      <c r="G169" s="16">
        <f>H169+J169+L169+N169+P169+R169+T169</f>
        <v>5691853.9299999997</v>
      </c>
      <c r="H169" s="16"/>
      <c r="I169" s="16"/>
      <c r="J169" s="16"/>
      <c r="K169" s="16"/>
      <c r="L169" s="16"/>
      <c r="M169" s="16"/>
      <c r="N169" s="12"/>
      <c r="O169" s="12"/>
      <c r="P169" s="12">
        <v>5691853.9299999997</v>
      </c>
      <c r="Q169" s="12"/>
      <c r="R169" s="12"/>
      <c r="S169" s="16"/>
      <c r="T169" s="12"/>
      <c r="U169" s="16"/>
      <c r="V169" s="91"/>
      <c r="W169" s="84"/>
      <c r="X169" s="84"/>
      <c r="Y169" s="84"/>
      <c r="Z169" s="84"/>
      <c r="AA169" s="84"/>
      <c r="AB169" s="84"/>
      <c r="AC169" s="84"/>
      <c r="AD169" s="84"/>
      <c r="AE169" s="84"/>
    </row>
    <row r="170" spans="1:31" ht="35.4" customHeight="1">
      <c r="A170" s="128" t="s">
        <v>186</v>
      </c>
      <c r="B170" s="96" t="s">
        <v>187</v>
      </c>
      <c r="C170" s="97">
        <v>2021</v>
      </c>
      <c r="D170" s="98">
        <v>2026</v>
      </c>
      <c r="E170" s="101"/>
      <c r="F170" s="5" t="s">
        <v>13</v>
      </c>
      <c r="G170" s="16">
        <f>G171+G172</f>
        <v>202020.2</v>
      </c>
      <c r="H170" s="16">
        <f>H171+H172</f>
        <v>0</v>
      </c>
      <c r="I170" s="16"/>
      <c r="J170" s="16">
        <f>J171+J172</f>
        <v>0</v>
      </c>
      <c r="K170" s="16"/>
      <c r="L170" s="16">
        <f>L171+L172</f>
        <v>0</v>
      </c>
      <c r="M170" s="16"/>
      <c r="N170" s="12">
        <f>N171+N172</f>
        <v>0</v>
      </c>
      <c r="O170" s="12"/>
      <c r="P170" s="12">
        <f>P171+P172</f>
        <v>202020.2</v>
      </c>
      <c r="Q170" s="12"/>
      <c r="R170" s="12">
        <f>R171+R172</f>
        <v>0</v>
      </c>
      <c r="S170" s="16"/>
      <c r="T170" s="12">
        <f>T171+T172</f>
        <v>0</v>
      </c>
      <c r="U170" s="16"/>
      <c r="V170" s="91" t="s">
        <v>188</v>
      </c>
      <c r="W170" s="84" t="s">
        <v>19</v>
      </c>
      <c r="X170" s="84"/>
      <c r="Y170" s="84"/>
      <c r="Z170" s="84"/>
      <c r="AA170" s="84"/>
      <c r="AB170" s="84"/>
      <c r="AC170" s="84"/>
      <c r="AD170" s="84"/>
      <c r="AE170" s="84"/>
    </row>
    <row r="171" spans="1:31" ht="84.6" customHeight="1">
      <c r="A171" s="128"/>
      <c r="B171" s="96"/>
      <c r="C171" s="97"/>
      <c r="D171" s="99"/>
      <c r="E171" s="101"/>
      <c r="F171" s="5" t="s">
        <v>43</v>
      </c>
      <c r="G171" s="16">
        <f>H171+J171+L171+N171+P171+R171+T171</f>
        <v>2020.2</v>
      </c>
      <c r="H171" s="16"/>
      <c r="I171" s="16"/>
      <c r="J171" s="16"/>
      <c r="K171" s="16"/>
      <c r="L171" s="16"/>
      <c r="M171" s="16"/>
      <c r="N171" s="12"/>
      <c r="O171" s="12"/>
      <c r="P171" s="12">
        <v>2020.2</v>
      </c>
      <c r="Q171" s="12"/>
      <c r="R171" s="12"/>
      <c r="S171" s="16"/>
      <c r="T171" s="12"/>
      <c r="U171" s="16"/>
      <c r="V171" s="91"/>
      <c r="W171" s="84"/>
      <c r="X171" s="84"/>
      <c r="Y171" s="84"/>
      <c r="Z171" s="84"/>
      <c r="AA171" s="84"/>
      <c r="AB171" s="84"/>
      <c r="AC171" s="84"/>
      <c r="AD171" s="84"/>
      <c r="AE171" s="84"/>
    </row>
    <row r="172" spans="1:31" ht="72" customHeight="1">
      <c r="A172" s="128"/>
      <c r="B172" s="96"/>
      <c r="C172" s="97"/>
      <c r="D172" s="100"/>
      <c r="E172" s="101"/>
      <c r="F172" s="5" t="s">
        <v>44</v>
      </c>
      <c r="G172" s="16">
        <f>H172+J172+L172+N172+P172+R172+T172</f>
        <v>200000</v>
      </c>
      <c r="H172" s="16"/>
      <c r="I172" s="16"/>
      <c r="J172" s="16"/>
      <c r="K172" s="16"/>
      <c r="L172" s="16"/>
      <c r="M172" s="16"/>
      <c r="N172" s="12"/>
      <c r="O172" s="12"/>
      <c r="P172" s="12">
        <v>200000</v>
      </c>
      <c r="Q172" s="12"/>
      <c r="R172" s="12"/>
      <c r="S172" s="16"/>
      <c r="T172" s="12"/>
      <c r="U172" s="16"/>
      <c r="V172" s="91"/>
      <c r="W172" s="84"/>
      <c r="X172" s="84"/>
      <c r="Y172" s="84"/>
      <c r="Z172" s="84"/>
      <c r="AA172" s="84"/>
      <c r="AB172" s="84"/>
      <c r="AC172" s="84"/>
      <c r="AD172" s="84"/>
      <c r="AE172" s="84"/>
    </row>
    <row r="173" spans="1:31" ht="32.4" hidden="1" customHeight="1">
      <c r="A173" s="85"/>
      <c r="B173" s="86"/>
      <c r="C173" s="84"/>
      <c r="D173" s="87"/>
      <c r="E173" s="90"/>
      <c r="F173" s="5"/>
      <c r="G173" s="16"/>
      <c r="H173" s="16"/>
      <c r="I173" s="16"/>
      <c r="J173" s="16"/>
      <c r="K173" s="16"/>
      <c r="L173" s="16"/>
      <c r="M173" s="16"/>
      <c r="N173" s="12"/>
      <c r="O173" s="12"/>
      <c r="P173" s="12"/>
      <c r="Q173" s="12"/>
      <c r="R173" s="12"/>
      <c r="S173" s="16"/>
      <c r="T173" s="12"/>
      <c r="U173" s="16"/>
      <c r="V173" s="91"/>
      <c r="W173" s="84"/>
      <c r="X173" s="84"/>
      <c r="Y173" s="84"/>
      <c r="Z173" s="84"/>
      <c r="AA173" s="84"/>
      <c r="AB173" s="84"/>
      <c r="AC173" s="84"/>
      <c r="AD173" s="84"/>
      <c r="AE173" s="84"/>
    </row>
    <row r="174" spans="1:31" ht="79.2" hidden="1" customHeight="1">
      <c r="A174" s="85"/>
      <c r="B174" s="86"/>
      <c r="C174" s="84"/>
      <c r="D174" s="88"/>
      <c r="E174" s="90"/>
      <c r="F174" s="5"/>
      <c r="G174" s="16"/>
      <c r="H174" s="16"/>
      <c r="I174" s="16"/>
      <c r="J174" s="16"/>
      <c r="K174" s="16"/>
      <c r="L174" s="16"/>
      <c r="M174" s="16"/>
      <c r="N174" s="12"/>
      <c r="O174" s="12"/>
      <c r="P174" s="12"/>
      <c r="Q174" s="12"/>
      <c r="R174" s="12"/>
      <c r="S174" s="16"/>
      <c r="T174" s="12"/>
      <c r="U174" s="16"/>
      <c r="V174" s="91"/>
      <c r="W174" s="84"/>
      <c r="X174" s="84"/>
      <c r="Y174" s="84"/>
      <c r="Z174" s="84"/>
      <c r="AA174" s="84"/>
      <c r="AB174" s="84"/>
      <c r="AC174" s="84"/>
      <c r="AD174" s="84"/>
      <c r="AE174" s="84"/>
    </row>
    <row r="175" spans="1:31" ht="42" hidden="1" customHeight="1">
      <c r="A175" s="85"/>
      <c r="B175" s="86"/>
      <c r="C175" s="84"/>
      <c r="D175" s="89"/>
      <c r="E175" s="90"/>
      <c r="F175" s="5"/>
      <c r="G175" s="16"/>
      <c r="H175" s="16"/>
      <c r="I175" s="16"/>
      <c r="J175" s="16"/>
      <c r="K175" s="16"/>
      <c r="L175" s="16"/>
      <c r="M175" s="16"/>
      <c r="N175" s="12"/>
      <c r="O175" s="12"/>
      <c r="P175" s="12"/>
      <c r="Q175" s="12"/>
      <c r="R175" s="12"/>
      <c r="S175" s="16"/>
      <c r="T175" s="12"/>
      <c r="U175" s="16"/>
      <c r="V175" s="91"/>
      <c r="W175" s="84"/>
      <c r="X175" s="84"/>
      <c r="Y175" s="84"/>
      <c r="Z175" s="84"/>
      <c r="AA175" s="84"/>
      <c r="AB175" s="84"/>
      <c r="AC175" s="84"/>
      <c r="AD175" s="84"/>
      <c r="AE175" s="84"/>
    </row>
    <row r="176" spans="1:31" ht="24" customHeight="1">
      <c r="A176" s="118" t="s">
        <v>17</v>
      </c>
      <c r="B176" s="118"/>
      <c r="C176" s="92"/>
      <c r="D176" s="92"/>
      <c r="E176" s="111"/>
      <c r="F176" s="5" t="s">
        <v>13</v>
      </c>
      <c r="G176" s="15">
        <f t="shared" ref="G176:H178" si="166">G140</f>
        <v>16129692.939999999</v>
      </c>
      <c r="H176" s="15">
        <f t="shared" si="166"/>
        <v>0</v>
      </c>
      <c r="I176" s="15"/>
      <c r="J176" s="15">
        <f>J140</f>
        <v>1965152.98</v>
      </c>
      <c r="K176" s="16"/>
      <c r="L176" s="15">
        <f>L140</f>
        <v>2546763.69</v>
      </c>
      <c r="M176" s="15"/>
      <c r="N176" s="11">
        <f>N140</f>
        <v>2211526.34</v>
      </c>
      <c r="O176" s="11"/>
      <c r="P176" s="11">
        <f>P140</f>
        <v>8411849.9299999997</v>
      </c>
      <c r="Q176" s="11"/>
      <c r="R176" s="11">
        <f>R140</f>
        <v>497200</v>
      </c>
      <c r="S176" s="15"/>
      <c r="T176" s="11">
        <f>T140</f>
        <v>497200</v>
      </c>
      <c r="U176" s="15"/>
      <c r="V176" s="95" t="s">
        <v>11</v>
      </c>
      <c r="W176" s="84" t="s">
        <v>11</v>
      </c>
      <c r="X176" s="84" t="s">
        <v>11</v>
      </c>
      <c r="Y176" s="84" t="s">
        <v>11</v>
      </c>
      <c r="Z176" s="84" t="s">
        <v>11</v>
      </c>
      <c r="AA176" s="84" t="s">
        <v>11</v>
      </c>
      <c r="AB176" s="84" t="s">
        <v>11</v>
      </c>
      <c r="AC176" s="84" t="s">
        <v>11</v>
      </c>
      <c r="AD176" s="84" t="s">
        <v>11</v>
      </c>
      <c r="AE176" s="84" t="s">
        <v>11</v>
      </c>
    </row>
    <row r="177" spans="1:31" ht="14.4" customHeight="1">
      <c r="A177" s="118"/>
      <c r="B177" s="118"/>
      <c r="C177" s="92"/>
      <c r="D177" s="92"/>
      <c r="E177" s="111"/>
      <c r="F177" s="5" t="s">
        <v>139</v>
      </c>
      <c r="G177" s="15">
        <f t="shared" si="166"/>
        <v>10111609.01</v>
      </c>
      <c r="H177" s="15">
        <f t="shared" si="166"/>
        <v>0</v>
      </c>
      <c r="I177" s="15"/>
      <c r="J177" s="15">
        <f>J141</f>
        <v>1965152.98</v>
      </c>
      <c r="K177" s="15"/>
      <c r="L177" s="15">
        <f>L141</f>
        <v>2420533.69</v>
      </c>
      <c r="M177" s="15"/>
      <c r="N177" s="11">
        <f>N141</f>
        <v>2211526.34</v>
      </c>
      <c r="O177" s="11"/>
      <c r="P177" s="11">
        <f>P141</f>
        <v>2519996.0000000005</v>
      </c>
      <c r="Q177" s="11"/>
      <c r="R177" s="11">
        <f>R141</f>
        <v>497200</v>
      </c>
      <c r="S177" s="15"/>
      <c r="T177" s="11">
        <f>T141</f>
        <v>497200</v>
      </c>
      <c r="U177" s="15"/>
      <c r="V177" s="95"/>
      <c r="W177" s="84"/>
      <c r="X177" s="84"/>
      <c r="Y177" s="84"/>
      <c r="Z177" s="84"/>
      <c r="AA177" s="84"/>
      <c r="AB177" s="84"/>
      <c r="AC177" s="84"/>
      <c r="AD177" s="84"/>
      <c r="AE177" s="84"/>
    </row>
    <row r="178" spans="1:31" ht="14.4" customHeight="1">
      <c r="A178" s="118"/>
      <c r="B178" s="118"/>
      <c r="C178" s="92"/>
      <c r="D178" s="92"/>
      <c r="E178" s="111"/>
      <c r="F178" s="5" t="s">
        <v>140</v>
      </c>
      <c r="G178" s="15">
        <f t="shared" si="166"/>
        <v>6018083.9299999997</v>
      </c>
      <c r="H178" s="15">
        <f t="shared" si="166"/>
        <v>0</v>
      </c>
      <c r="I178" s="15"/>
      <c r="J178" s="15">
        <f>J142</f>
        <v>0</v>
      </c>
      <c r="K178" s="15"/>
      <c r="L178" s="15">
        <f>L142</f>
        <v>126230</v>
      </c>
      <c r="M178" s="15"/>
      <c r="N178" s="11">
        <f>N142</f>
        <v>0</v>
      </c>
      <c r="O178" s="11"/>
      <c r="P178" s="11">
        <f>P142</f>
        <v>5891853.9299999997</v>
      </c>
      <c r="Q178" s="11"/>
      <c r="R178" s="11">
        <f>R142</f>
        <v>0</v>
      </c>
      <c r="S178" s="15"/>
      <c r="T178" s="11">
        <f>T142</f>
        <v>0</v>
      </c>
      <c r="U178" s="15"/>
      <c r="V178" s="95"/>
      <c r="W178" s="84"/>
      <c r="X178" s="84"/>
      <c r="Y178" s="84"/>
      <c r="Z178" s="84"/>
      <c r="AA178" s="84"/>
      <c r="AB178" s="84"/>
      <c r="AC178" s="84"/>
      <c r="AD178" s="84"/>
      <c r="AE178" s="84"/>
    </row>
    <row r="179" spans="1:31" ht="20.399999999999999">
      <c r="A179" s="85" t="s">
        <v>134</v>
      </c>
      <c r="B179" s="86" t="s">
        <v>121</v>
      </c>
      <c r="C179" s="84">
        <v>2021</v>
      </c>
      <c r="D179" s="87">
        <v>2026</v>
      </c>
      <c r="E179" s="111" t="s">
        <v>12</v>
      </c>
      <c r="F179" s="5" t="s">
        <v>13</v>
      </c>
      <c r="G179" s="15">
        <f>G182</f>
        <v>599898</v>
      </c>
      <c r="H179" s="15">
        <f t="shared" ref="H179:U179" ca="1" si="167">H182</f>
        <v>0</v>
      </c>
      <c r="I179" s="15">
        <f t="shared" ca="1" si="167"/>
        <v>0</v>
      </c>
      <c r="J179" s="15">
        <f t="shared" si="167"/>
        <v>33920</v>
      </c>
      <c r="K179" s="15">
        <f t="shared" si="167"/>
        <v>0</v>
      </c>
      <c r="L179" s="15">
        <f t="shared" si="167"/>
        <v>270075</v>
      </c>
      <c r="M179" s="15">
        <f t="shared" si="167"/>
        <v>0</v>
      </c>
      <c r="N179" s="11">
        <f t="shared" si="167"/>
        <v>150903</v>
      </c>
      <c r="O179" s="11">
        <f t="shared" si="167"/>
        <v>0</v>
      </c>
      <c r="P179" s="11">
        <f t="shared" si="167"/>
        <v>15000</v>
      </c>
      <c r="Q179" s="11">
        <f t="shared" si="167"/>
        <v>0</v>
      </c>
      <c r="R179" s="11">
        <f t="shared" ref="R179" si="168">R182</f>
        <v>65000</v>
      </c>
      <c r="S179" s="15">
        <f t="shared" si="167"/>
        <v>0</v>
      </c>
      <c r="T179" s="11">
        <f t="shared" ref="T179" si="169">T182</f>
        <v>65000</v>
      </c>
      <c r="U179" s="15">
        <f t="shared" si="167"/>
        <v>0</v>
      </c>
      <c r="V179" s="95" t="s">
        <v>11</v>
      </c>
      <c r="W179" s="84" t="s">
        <v>11</v>
      </c>
      <c r="X179" s="84" t="s">
        <v>11</v>
      </c>
      <c r="Y179" s="84" t="s">
        <v>11</v>
      </c>
      <c r="Z179" s="84" t="s">
        <v>11</v>
      </c>
      <c r="AA179" s="84" t="s">
        <v>11</v>
      </c>
      <c r="AB179" s="84" t="s">
        <v>11</v>
      </c>
      <c r="AC179" s="84" t="s">
        <v>11</v>
      </c>
      <c r="AD179" s="84" t="s">
        <v>11</v>
      </c>
      <c r="AE179" s="84" t="s">
        <v>11</v>
      </c>
    </row>
    <row r="180" spans="1:31" ht="52.95" customHeight="1">
      <c r="A180" s="85"/>
      <c r="B180" s="86"/>
      <c r="C180" s="84"/>
      <c r="D180" s="88"/>
      <c r="E180" s="111"/>
      <c r="F180" s="5" t="s">
        <v>139</v>
      </c>
      <c r="G180" s="16">
        <f>G183</f>
        <v>599898</v>
      </c>
      <c r="H180" s="16">
        <f t="shared" ref="H180:I180" ca="1" si="170">H183</f>
        <v>0</v>
      </c>
      <c r="I180" s="16">
        <f t="shared" ca="1" si="170"/>
        <v>0</v>
      </c>
      <c r="J180" s="16">
        <f>J183</f>
        <v>33920</v>
      </c>
      <c r="K180" s="16">
        <f t="shared" ref="K180:U180" si="171">K183</f>
        <v>0</v>
      </c>
      <c r="L180" s="16">
        <f t="shared" si="171"/>
        <v>270075</v>
      </c>
      <c r="M180" s="16">
        <f t="shared" si="171"/>
        <v>0</v>
      </c>
      <c r="N180" s="12">
        <f t="shared" si="171"/>
        <v>150903</v>
      </c>
      <c r="O180" s="12">
        <f t="shared" si="171"/>
        <v>0</v>
      </c>
      <c r="P180" s="12">
        <f t="shared" si="171"/>
        <v>15000</v>
      </c>
      <c r="Q180" s="12">
        <f t="shared" si="171"/>
        <v>0</v>
      </c>
      <c r="R180" s="12">
        <f t="shared" ref="R180" si="172">R183</f>
        <v>65000</v>
      </c>
      <c r="S180" s="16">
        <f t="shared" si="171"/>
        <v>0</v>
      </c>
      <c r="T180" s="12">
        <f t="shared" ref="T180" si="173">T183</f>
        <v>65000</v>
      </c>
      <c r="U180" s="16">
        <f t="shared" si="171"/>
        <v>0</v>
      </c>
      <c r="V180" s="95"/>
      <c r="W180" s="84"/>
      <c r="X180" s="84"/>
      <c r="Y180" s="84"/>
      <c r="Z180" s="84"/>
      <c r="AA180" s="84"/>
      <c r="AB180" s="84"/>
      <c r="AC180" s="84"/>
      <c r="AD180" s="84"/>
      <c r="AE180" s="84"/>
    </row>
    <row r="181" spans="1:31" ht="52.95" customHeight="1">
      <c r="A181" s="85"/>
      <c r="B181" s="86"/>
      <c r="C181" s="84"/>
      <c r="D181" s="89"/>
      <c r="E181" s="111"/>
      <c r="F181" s="5" t="s">
        <v>140</v>
      </c>
      <c r="G181" s="16">
        <f>G184</f>
        <v>0</v>
      </c>
      <c r="H181" s="16">
        <f t="shared" ref="H181:U181" ca="1" si="174">H184</f>
        <v>0</v>
      </c>
      <c r="I181" s="16">
        <f t="shared" ca="1" si="174"/>
        <v>0</v>
      </c>
      <c r="J181" s="16">
        <f t="shared" si="174"/>
        <v>0</v>
      </c>
      <c r="K181" s="16">
        <f t="shared" si="174"/>
        <v>0</v>
      </c>
      <c r="L181" s="16">
        <f t="shared" si="174"/>
        <v>0</v>
      </c>
      <c r="M181" s="16">
        <f t="shared" si="174"/>
        <v>0</v>
      </c>
      <c r="N181" s="12">
        <f t="shared" si="174"/>
        <v>0</v>
      </c>
      <c r="O181" s="12">
        <f t="shared" si="174"/>
        <v>0</v>
      </c>
      <c r="P181" s="12">
        <f t="shared" si="174"/>
        <v>0</v>
      </c>
      <c r="Q181" s="12">
        <f t="shared" si="174"/>
        <v>0</v>
      </c>
      <c r="R181" s="12">
        <f t="shared" ref="R181" si="175">R184</f>
        <v>0</v>
      </c>
      <c r="S181" s="16">
        <f t="shared" si="174"/>
        <v>0</v>
      </c>
      <c r="T181" s="12">
        <f t="shared" ref="T181" si="176">T184</f>
        <v>0</v>
      </c>
      <c r="U181" s="16">
        <f t="shared" si="174"/>
        <v>0</v>
      </c>
      <c r="V181" s="95"/>
      <c r="W181" s="84"/>
      <c r="X181" s="84"/>
      <c r="Y181" s="84"/>
      <c r="Z181" s="84"/>
      <c r="AA181" s="84"/>
      <c r="AB181" s="84"/>
      <c r="AC181" s="84"/>
      <c r="AD181" s="84"/>
      <c r="AE181" s="84"/>
    </row>
    <row r="182" spans="1:31" ht="35.4" customHeight="1">
      <c r="A182" s="85" t="s">
        <v>135</v>
      </c>
      <c r="B182" s="86" t="s">
        <v>123</v>
      </c>
      <c r="C182" s="84">
        <v>2021</v>
      </c>
      <c r="D182" s="87">
        <v>2026</v>
      </c>
      <c r="E182" s="111"/>
      <c r="F182" s="5" t="s">
        <v>13</v>
      </c>
      <c r="G182" s="16">
        <f>G183+G184</f>
        <v>599898</v>
      </c>
      <c r="H182" s="16">
        <f t="shared" ref="H182:Q182" ca="1" si="177">H183+H184</f>
        <v>0</v>
      </c>
      <c r="I182" s="16">
        <f t="shared" ca="1" si="177"/>
        <v>0</v>
      </c>
      <c r="J182" s="16">
        <f t="shared" si="177"/>
        <v>33920</v>
      </c>
      <c r="K182" s="16">
        <f t="shared" si="177"/>
        <v>0</v>
      </c>
      <c r="L182" s="16">
        <f t="shared" si="177"/>
        <v>270075</v>
      </c>
      <c r="M182" s="16">
        <f t="shared" si="177"/>
        <v>0</v>
      </c>
      <c r="N182" s="12">
        <f t="shared" si="177"/>
        <v>150903</v>
      </c>
      <c r="O182" s="12">
        <f t="shared" si="177"/>
        <v>0</v>
      </c>
      <c r="P182" s="12">
        <f t="shared" si="177"/>
        <v>15000</v>
      </c>
      <c r="Q182" s="12">
        <f t="shared" si="177"/>
        <v>0</v>
      </c>
      <c r="R182" s="12">
        <f t="shared" ref="R182" si="178">R183+R184</f>
        <v>65000</v>
      </c>
      <c r="S182" s="16">
        <f>S183+S184</f>
        <v>0</v>
      </c>
      <c r="T182" s="12">
        <f t="shared" ref="T182" si="179">T183+T184</f>
        <v>65000</v>
      </c>
      <c r="U182" s="16">
        <f>U183+U184</f>
        <v>0</v>
      </c>
      <c r="V182" s="95" t="s">
        <v>11</v>
      </c>
      <c r="W182" s="84" t="s">
        <v>11</v>
      </c>
      <c r="X182" s="84" t="s">
        <v>11</v>
      </c>
      <c r="Y182" s="84" t="s">
        <v>11</v>
      </c>
      <c r="Z182" s="84" t="s">
        <v>11</v>
      </c>
      <c r="AA182" s="84" t="s">
        <v>11</v>
      </c>
      <c r="AB182" s="84" t="s">
        <v>11</v>
      </c>
      <c r="AC182" s="84" t="s">
        <v>11</v>
      </c>
      <c r="AD182" s="84" t="s">
        <v>11</v>
      </c>
      <c r="AE182" s="84" t="s">
        <v>11</v>
      </c>
    </row>
    <row r="183" spans="1:31" ht="40.200000000000003" customHeight="1">
      <c r="A183" s="85"/>
      <c r="B183" s="86"/>
      <c r="C183" s="84"/>
      <c r="D183" s="88"/>
      <c r="E183" s="111"/>
      <c r="F183" s="5" t="s">
        <v>139</v>
      </c>
      <c r="G183" s="16">
        <f>G186</f>
        <v>599898</v>
      </c>
      <c r="H183" s="16">
        <f ca="1">H186+H189</f>
        <v>0</v>
      </c>
      <c r="I183" s="16">
        <f ca="1">I186+I189</f>
        <v>0</v>
      </c>
      <c r="J183" s="16">
        <f>J186</f>
        <v>33920</v>
      </c>
      <c r="K183" s="16">
        <f t="shared" ref="K183:U183" si="180">K186</f>
        <v>0</v>
      </c>
      <c r="L183" s="16">
        <f t="shared" si="180"/>
        <v>270075</v>
      </c>
      <c r="M183" s="16">
        <f t="shared" si="180"/>
        <v>0</v>
      </c>
      <c r="N183" s="12">
        <f t="shared" si="180"/>
        <v>150903</v>
      </c>
      <c r="O183" s="12">
        <f t="shared" si="180"/>
        <v>0</v>
      </c>
      <c r="P183" s="12">
        <f t="shared" si="180"/>
        <v>15000</v>
      </c>
      <c r="Q183" s="12">
        <f t="shared" si="180"/>
        <v>0</v>
      </c>
      <c r="R183" s="12">
        <f t="shared" ref="R183" si="181">R186</f>
        <v>65000</v>
      </c>
      <c r="S183" s="16">
        <f t="shared" si="180"/>
        <v>0</v>
      </c>
      <c r="T183" s="12">
        <f t="shared" ref="T183" si="182">T186</f>
        <v>65000</v>
      </c>
      <c r="U183" s="16">
        <f t="shared" si="180"/>
        <v>0</v>
      </c>
      <c r="V183" s="95"/>
      <c r="W183" s="84"/>
      <c r="X183" s="84"/>
      <c r="Y183" s="84"/>
      <c r="Z183" s="84"/>
      <c r="AA183" s="84"/>
      <c r="AB183" s="84"/>
      <c r="AC183" s="84"/>
      <c r="AD183" s="84"/>
      <c r="AE183" s="84"/>
    </row>
    <row r="184" spans="1:31" ht="34.950000000000003" customHeight="1">
      <c r="A184" s="85"/>
      <c r="B184" s="86"/>
      <c r="C184" s="84"/>
      <c r="D184" s="89"/>
      <c r="E184" s="111"/>
      <c r="F184" s="5" t="s">
        <v>140</v>
      </c>
      <c r="G184" s="16">
        <f>G187</f>
        <v>0</v>
      </c>
      <c r="H184" s="16">
        <f ca="1">H187+H190</f>
        <v>0</v>
      </c>
      <c r="I184" s="16">
        <f ca="1">I187+I190</f>
        <v>0</v>
      </c>
      <c r="J184" s="16">
        <f>J187</f>
        <v>0</v>
      </c>
      <c r="K184" s="16">
        <f t="shared" ref="K184:U184" si="183">K187</f>
        <v>0</v>
      </c>
      <c r="L184" s="16">
        <f t="shared" si="183"/>
        <v>0</v>
      </c>
      <c r="M184" s="16">
        <f t="shared" si="183"/>
        <v>0</v>
      </c>
      <c r="N184" s="12">
        <f t="shared" si="183"/>
        <v>0</v>
      </c>
      <c r="O184" s="12">
        <f t="shared" si="183"/>
        <v>0</v>
      </c>
      <c r="P184" s="12">
        <f t="shared" si="183"/>
        <v>0</v>
      </c>
      <c r="Q184" s="12">
        <f t="shared" si="183"/>
        <v>0</v>
      </c>
      <c r="R184" s="12">
        <f t="shared" ref="R184" si="184">R187</f>
        <v>0</v>
      </c>
      <c r="S184" s="16">
        <f t="shared" si="183"/>
        <v>0</v>
      </c>
      <c r="T184" s="12">
        <f t="shared" ref="T184" si="185">T187</f>
        <v>0</v>
      </c>
      <c r="U184" s="16">
        <f t="shared" si="183"/>
        <v>0</v>
      </c>
      <c r="V184" s="95"/>
      <c r="W184" s="84"/>
      <c r="X184" s="84"/>
      <c r="Y184" s="84"/>
      <c r="Z184" s="84"/>
      <c r="AA184" s="84"/>
      <c r="AB184" s="84"/>
      <c r="AC184" s="84"/>
      <c r="AD184" s="84"/>
      <c r="AE184" s="84"/>
    </row>
    <row r="185" spans="1:31" ht="32.4" customHeight="1">
      <c r="A185" s="85" t="s">
        <v>136</v>
      </c>
      <c r="B185" s="86" t="s">
        <v>122</v>
      </c>
      <c r="C185" s="84">
        <v>2021</v>
      </c>
      <c r="D185" s="87">
        <v>2026</v>
      </c>
      <c r="E185" s="90"/>
      <c r="F185" s="5" t="s">
        <v>13</v>
      </c>
      <c r="G185" s="16">
        <f>G186+G187</f>
        <v>599898</v>
      </c>
      <c r="H185" s="16">
        <f>H186+H187</f>
        <v>0</v>
      </c>
      <c r="I185" s="16"/>
      <c r="J185" s="16">
        <f>J186+J187</f>
        <v>33920</v>
      </c>
      <c r="K185" s="16"/>
      <c r="L185" s="16">
        <f>L186+L187</f>
        <v>270075</v>
      </c>
      <c r="M185" s="16"/>
      <c r="N185" s="12">
        <f>N186+N187</f>
        <v>150903</v>
      </c>
      <c r="O185" s="12"/>
      <c r="P185" s="12">
        <f>P186+P187</f>
        <v>15000</v>
      </c>
      <c r="Q185" s="12"/>
      <c r="R185" s="12">
        <f>R186+R187</f>
        <v>65000</v>
      </c>
      <c r="S185" s="16"/>
      <c r="T185" s="12">
        <f>T186+T187</f>
        <v>65000</v>
      </c>
      <c r="U185" s="16"/>
      <c r="V185" s="91" t="s">
        <v>124</v>
      </c>
      <c r="W185" s="84" t="s">
        <v>19</v>
      </c>
      <c r="X185" s="84">
        <v>100</v>
      </c>
      <c r="Y185" s="84">
        <v>29</v>
      </c>
      <c r="Z185" s="84">
        <v>100</v>
      </c>
      <c r="AA185" s="84">
        <v>100</v>
      </c>
      <c r="AB185" s="84">
        <v>100</v>
      </c>
      <c r="AC185" s="84">
        <v>100</v>
      </c>
      <c r="AD185" s="84">
        <v>100</v>
      </c>
      <c r="AE185" s="84">
        <v>100</v>
      </c>
    </row>
    <row r="186" spans="1:31" ht="45" customHeight="1">
      <c r="A186" s="85"/>
      <c r="B186" s="86"/>
      <c r="C186" s="84"/>
      <c r="D186" s="88"/>
      <c r="E186" s="90"/>
      <c r="F186" s="5" t="s">
        <v>139</v>
      </c>
      <c r="G186" s="16">
        <f>H186+J186+N186+P186+L186+R186+T186</f>
        <v>599898</v>
      </c>
      <c r="H186" s="16"/>
      <c r="I186" s="16"/>
      <c r="J186" s="16">
        <v>33920</v>
      </c>
      <c r="K186" s="16">
        <v>0</v>
      </c>
      <c r="L186" s="16">
        <v>270075</v>
      </c>
      <c r="M186" s="16">
        <v>0</v>
      </c>
      <c r="N186" s="12">
        <v>150903</v>
      </c>
      <c r="O186" s="12"/>
      <c r="P186" s="12">
        <v>15000</v>
      </c>
      <c r="Q186" s="12">
        <v>0</v>
      </c>
      <c r="R186" s="12">
        <v>65000</v>
      </c>
      <c r="S186" s="16">
        <v>0</v>
      </c>
      <c r="T186" s="12">
        <v>65000</v>
      </c>
      <c r="U186" s="16"/>
      <c r="V186" s="91"/>
      <c r="W186" s="84"/>
      <c r="X186" s="84"/>
      <c r="Y186" s="84"/>
      <c r="Z186" s="84"/>
      <c r="AA186" s="84"/>
      <c r="AB186" s="84"/>
      <c r="AC186" s="84"/>
      <c r="AD186" s="84"/>
      <c r="AE186" s="84"/>
    </row>
    <row r="187" spans="1:31" ht="30" customHeight="1">
      <c r="A187" s="85"/>
      <c r="B187" s="86"/>
      <c r="C187" s="84"/>
      <c r="D187" s="89"/>
      <c r="E187" s="90"/>
      <c r="F187" s="5" t="s">
        <v>140</v>
      </c>
      <c r="G187" s="16">
        <f>H187+J187+N187+P187+L187+R187+T187</f>
        <v>0</v>
      </c>
      <c r="H187" s="16"/>
      <c r="I187" s="16"/>
      <c r="J187" s="16"/>
      <c r="K187" s="16"/>
      <c r="L187" s="16"/>
      <c r="M187" s="16"/>
      <c r="N187" s="12"/>
      <c r="O187" s="12"/>
      <c r="P187" s="12"/>
      <c r="Q187" s="12"/>
      <c r="R187" s="12"/>
      <c r="S187" s="16"/>
      <c r="T187" s="12"/>
      <c r="U187" s="16"/>
      <c r="V187" s="91"/>
      <c r="W187" s="84"/>
      <c r="X187" s="84"/>
      <c r="Y187" s="84"/>
      <c r="Z187" s="84"/>
      <c r="AA187" s="84"/>
      <c r="AB187" s="84"/>
      <c r="AC187" s="84"/>
      <c r="AD187" s="84"/>
      <c r="AE187" s="84"/>
    </row>
    <row r="188" spans="1:31" ht="19.95" customHeight="1">
      <c r="A188" s="118" t="s">
        <v>120</v>
      </c>
      <c r="B188" s="118"/>
      <c r="C188" s="92"/>
      <c r="D188" s="92"/>
      <c r="E188" s="111"/>
      <c r="F188" s="5" t="s">
        <v>13</v>
      </c>
      <c r="G188" s="15">
        <f>G179</f>
        <v>599898</v>
      </c>
      <c r="H188" s="15">
        <f ca="1">H179</f>
        <v>0</v>
      </c>
      <c r="I188" s="15">
        <f t="shared" ref="I188:U188" ca="1" si="186">I179</f>
        <v>0</v>
      </c>
      <c r="J188" s="15">
        <f t="shared" si="186"/>
        <v>33920</v>
      </c>
      <c r="K188" s="15">
        <f t="shared" si="186"/>
        <v>0</v>
      </c>
      <c r="L188" s="15">
        <f t="shared" si="186"/>
        <v>270075</v>
      </c>
      <c r="M188" s="15">
        <f t="shared" si="186"/>
        <v>0</v>
      </c>
      <c r="N188" s="11">
        <f t="shared" si="186"/>
        <v>150903</v>
      </c>
      <c r="O188" s="11">
        <f t="shared" si="186"/>
        <v>0</v>
      </c>
      <c r="P188" s="11">
        <f t="shared" si="186"/>
        <v>15000</v>
      </c>
      <c r="Q188" s="11">
        <f t="shared" si="186"/>
        <v>0</v>
      </c>
      <c r="R188" s="11">
        <f t="shared" ref="R188" si="187">R179</f>
        <v>65000</v>
      </c>
      <c r="S188" s="15">
        <f t="shared" si="186"/>
        <v>0</v>
      </c>
      <c r="T188" s="11">
        <f t="shared" ref="T188" si="188">T179</f>
        <v>65000</v>
      </c>
      <c r="U188" s="15">
        <f t="shared" si="186"/>
        <v>0</v>
      </c>
      <c r="V188" s="91" t="s">
        <v>11</v>
      </c>
      <c r="W188" s="84" t="s">
        <v>11</v>
      </c>
      <c r="X188" s="84" t="s">
        <v>11</v>
      </c>
      <c r="Y188" s="84" t="s">
        <v>11</v>
      </c>
      <c r="Z188" s="84" t="s">
        <v>11</v>
      </c>
      <c r="AA188" s="84" t="s">
        <v>11</v>
      </c>
      <c r="AB188" s="84" t="s">
        <v>11</v>
      </c>
      <c r="AC188" s="84" t="s">
        <v>11</v>
      </c>
      <c r="AD188" s="84" t="s">
        <v>11</v>
      </c>
      <c r="AE188" s="84" t="s">
        <v>11</v>
      </c>
    </row>
    <row r="189" spans="1:31" ht="14.4" customHeight="1">
      <c r="A189" s="118"/>
      <c r="B189" s="118"/>
      <c r="C189" s="92"/>
      <c r="D189" s="92"/>
      <c r="E189" s="111"/>
      <c r="F189" s="5" t="s">
        <v>139</v>
      </c>
      <c r="G189" s="15">
        <f>G180</f>
        <v>599898</v>
      </c>
      <c r="H189" s="15">
        <f t="shared" ref="H189:U189" ca="1" si="189">H180</f>
        <v>0</v>
      </c>
      <c r="I189" s="15">
        <f t="shared" ca="1" si="189"/>
        <v>0</v>
      </c>
      <c r="J189" s="15">
        <f t="shared" si="189"/>
        <v>33920</v>
      </c>
      <c r="K189" s="15">
        <f t="shared" si="189"/>
        <v>0</v>
      </c>
      <c r="L189" s="15">
        <f t="shared" si="189"/>
        <v>270075</v>
      </c>
      <c r="M189" s="15">
        <f t="shared" si="189"/>
        <v>0</v>
      </c>
      <c r="N189" s="11">
        <f t="shared" si="189"/>
        <v>150903</v>
      </c>
      <c r="O189" s="11">
        <f t="shared" si="189"/>
        <v>0</v>
      </c>
      <c r="P189" s="11">
        <f t="shared" si="189"/>
        <v>15000</v>
      </c>
      <c r="Q189" s="11">
        <f t="shared" si="189"/>
        <v>0</v>
      </c>
      <c r="R189" s="11">
        <f t="shared" ref="R189" si="190">R180</f>
        <v>65000</v>
      </c>
      <c r="S189" s="15">
        <f t="shared" si="189"/>
        <v>0</v>
      </c>
      <c r="T189" s="11">
        <f t="shared" ref="T189" si="191">T180</f>
        <v>65000</v>
      </c>
      <c r="U189" s="15">
        <f t="shared" si="189"/>
        <v>0</v>
      </c>
      <c r="V189" s="91"/>
      <c r="W189" s="84"/>
      <c r="X189" s="84"/>
      <c r="Y189" s="84"/>
      <c r="Z189" s="84"/>
      <c r="AA189" s="84"/>
      <c r="AB189" s="84"/>
      <c r="AC189" s="84"/>
      <c r="AD189" s="84"/>
      <c r="AE189" s="84"/>
    </row>
    <row r="190" spans="1:31" ht="14.4" customHeight="1">
      <c r="A190" s="118"/>
      <c r="B190" s="118"/>
      <c r="C190" s="158"/>
      <c r="D190" s="158"/>
      <c r="E190" s="157"/>
      <c r="F190" s="5" t="s">
        <v>140</v>
      </c>
      <c r="G190" s="15">
        <f>G181</f>
        <v>0</v>
      </c>
      <c r="H190" s="15">
        <f t="shared" ref="H190:U190" ca="1" si="192">H181</f>
        <v>0</v>
      </c>
      <c r="I190" s="15">
        <f t="shared" ca="1" si="192"/>
        <v>0</v>
      </c>
      <c r="J190" s="15">
        <f t="shared" si="192"/>
        <v>0</v>
      </c>
      <c r="K190" s="15">
        <f t="shared" si="192"/>
        <v>0</v>
      </c>
      <c r="L190" s="15">
        <f t="shared" si="192"/>
        <v>0</v>
      </c>
      <c r="M190" s="15">
        <f t="shared" si="192"/>
        <v>0</v>
      </c>
      <c r="N190" s="11">
        <f t="shared" si="192"/>
        <v>0</v>
      </c>
      <c r="O190" s="11">
        <f t="shared" si="192"/>
        <v>0</v>
      </c>
      <c r="P190" s="11">
        <f t="shared" si="192"/>
        <v>0</v>
      </c>
      <c r="Q190" s="11">
        <f t="shared" si="192"/>
        <v>0</v>
      </c>
      <c r="R190" s="11">
        <f t="shared" ref="R190" si="193">R181</f>
        <v>0</v>
      </c>
      <c r="S190" s="15">
        <f t="shared" si="192"/>
        <v>0</v>
      </c>
      <c r="T190" s="11">
        <f t="shared" ref="T190" si="194">T181</f>
        <v>0</v>
      </c>
      <c r="U190" s="15">
        <f t="shared" si="192"/>
        <v>0</v>
      </c>
      <c r="V190" s="112"/>
      <c r="W190" s="87"/>
      <c r="X190" s="87"/>
      <c r="Y190" s="87"/>
      <c r="Z190" s="87"/>
      <c r="AA190" s="87"/>
      <c r="AB190" s="87"/>
      <c r="AC190" s="87"/>
      <c r="AD190" s="87"/>
      <c r="AE190" s="87"/>
    </row>
    <row r="191" spans="1:31" s="37" customFormat="1" ht="21.6" customHeight="1">
      <c r="A191" s="129" t="s">
        <v>77</v>
      </c>
      <c r="B191" s="130"/>
      <c r="C191" s="131"/>
      <c r="D191" s="134"/>
      <c r="E191" s="137"/>
      <c r="F191" s="68" t="s">
        <v>13</v>
      </c>
      <c r="G191" s="67">
        <f>G192+G193</f>
        <v>107773835.16000003</v>
      </c>
      <c r="H191" s="67">
        <f t="shared" ref="H191:U191" si="195">H192+H193</f>
        <v>0</v>
      </c>
      <c r="I191" s="67">
        <f t="shared" si="195"/>
        <v>1866236</v>
      </c>
      <c r="J191" s="67">
        <f t="shared" si="195"/>
        <v>13609901.299999999</v>
      </c>
      <c r="K191" s="67">
        <f t="shared" si="195"/>
        <v>0</v>
      </c>
      <c r="L191" s="67">
        <f t="shared" si="195"/>
        <v>14030956.050000001</v>
      </c>
      <c r="M191" s="67">
        <f t="shared" si="195"/>
        <v>0</v>
      </c>
      <c r="N191" s="67">
        <f t="shared" si="195"/>
        <v>21982001.530000001</v>
      </c>
      <c r="O191" s="67">
        <f t="shared" si="195"/>
        <v>0</v>
      </c>
      <c r="P191" s="67">
        <f t="shared" si="195"/>
        <v>37062749.549999997</v>
      </c>
      <c r="Q191" s="67">
        <f t="shared" si="195"/>
        <v>0</v>
      </c>
      <c r="R191" s="67">
        <f t="shared" ref="R191" si="196">R192+R193</f>
        <v>10504700.439999999</v>
      </c>
      <c r="S191" s="67">
        <f t="shared" si="195"/>
        <v>0</v>
      </c>
      <c r="T191" s="67">
        <f t="shared" ref="T191" si="197">T192+T193</f>
        <v>10583526.289999999</v>
      </c>
      <c r="U191" s="69">
        <f t="shared" si="195"/>
        <v>0</v>
      </c>
      <c r="V191" s="143"/>
      <c r="W191" s="140"/>
      <c r="X191" s="140"/>
      <c r="Y191" s="140"/>
      <c r="Z191" s="140"/>
      <c r="AA191" s="140"/>
      <c r="AB191" s="140"/>
      <c r="AC191" s="71"/>
      <c r="AD191" s="71"/>
      <c r="AE191" s="72"/>
    </row>
    <row r="192" spans="1:31" s="37" customFormat="1" ht="12" customHeight="1">
      <c r="A192" s="129"/>
      <c r="B192" s="130"/>
      <c r="C192" s="132"/>
      <c r="D192" s="135"/>
      <c r="E192" s="138"/>
      <c r="F192" s="68" t="s">
        <v>139</v>
      </c>
      <c r="G192" s="67">
        <f>H192+J192+N192+P192+L192+R192+T192</f>
        <v>80612932.01000002</v>
      </c>
      <c r="H192" s="67">
        <f>H177+H136+H53</f>
        <v>0</v>
      </c>
      <c r="I192" s="67"/>
      <c r="J192" s="67">
        <f t="shared" ref="J192:U192" si="198">J177+J136+J53+J180</f>
        <v>12846776.379999999</v>
      </c>
      <c r="K192" s="67">
        <f t="shared" si="198"/>
        <v>0</v>
      </c>
      <c r="L192" s="67">
        <f t="shared" si="198"/>
        <v>11827683.060000001</v>
      </c>
      <c r="M192" s="67">
        <f t="shared" si="198"/>
        <v>0</v>
      </c>
      <c r="N192" s="67">
        <f t="shared" si="198"/>
        <v>20908153.130000003</v>
      </c>
      <c r="O192" s="67">
        <f t="shared" si="198"/>
        <v>0</v>
      </c>
      <c r="P192" s="67">
        <f t="shared" si="198"/>
        <v>14615773.709999999</v>
      </c>
      <c r="Q192" s="67">
        <f t="shared" si="198"/>
        <v>0</v>
      </c>
      <c r="R192" s="67">
        <f t="shared" si="198"/>
        <v>10183137.439999999</v>
      </c>
      <c r="S192" s="67">
        <f t="shared" si="198"/>
        <v>0</v>
      </c>
      <c r="T192" s="67">
        <f t="shared" si="198"/>
        <v>10231408.289999999</v>
      </c>
      <c r="U192" s="70">
        <f t="shared" si="198"/>
        <v>0</v>
      </c>
      <c r="V192" s="144"/>
      <c r="W192" s="141"/>
      <c r="X192" s="141"/>
      <c r="Y192" s="141"/>
      <c r="Z192" s="141"/>
      <c r="AA192" s="141"/>
      <c r="AB192" s="141"/>
      <c r="AC192" s="36"/>
      <c r="AD192" s="36"/>
      <c r="AE192" s="73"/>
    </row>
    <row r="193" spans="1:31" s="37" customFormat="1" ht="12" customHeight="1">
      <c r="A193" s="129"/>
      <c r="B193" s="130"/>
      <c r="C193" s="133"/>
      <c r="D193" s="136"/>
      <c r="E193" s="139"/>
      <c r="F193" s="68" t="s">
        <v>140</v>
      </c>
      <c r="G193" s="67">
        <f>H193+J193+N193+P193+L193+R193+T193</f>
        <v>27160903.149999999</v>
      </c>
      <c r="H193" s="67">
        <f>H178+H137+H54</f>
        <v>0</v>
      </c>
      <c r="I193" s="67">
        <f>I178+I137+I54</f>
        <v>1866236</v>
      </c>
      <c r="J193" s="67">
        <f t="shared" ref="J193:U193" si="199">J178+J137+J54+J181</f>
        <v>763124.91999999993</v>
      </c>
      <c r="K193" s="67">
        <f t="shared" si="199"/>
        <v>0</v>
      </c>
      <c r="L193" s="67">
        <f t="shared" si="199"/>
        <v>2203272.9900000002</v>
      </c>
      <c r="M193" s="67">
        <f t="shared" si="199"/>
        <v>0</v>
      </c>
      <c r="N193" s="67">
        <f t="shared" si="199"/>
        <v>1073848.3999999999</v>
      </c>
      <c r="O193" s="67">
        <f t="shared" si="199"/>
        <v>0</v>
      </c>
      <c r="P193" s="67">
        <f t="shared" si="199"/>
        <v>22446975.84</v>
      </c>
      <c r="Q193" s="67">
        <f t="shared" si="199"/>
        <v>0</v>
      </c>
      <c r="R193" s="67">
        <f t="shared" si="199"/>
        <v>321563</v>
      </c>
      <c r="S193" s="67">
        <f t="shared" si="199"/>
        <v>0</v>
      </c>
      <c r="T193" s="67">
        <f t="shared" si="199"/>
        <v>352118</v>
      </c>
      <c r="U193" s="70">
        <f t="shared" si="199"/>
        <v>0</v>
      </c>
      <c r="V193" s="145"/>
      <c r="W193" s="142"/>
      <c r="X193" s="142"/>
      <c r="Y193" s="142"/>
      <c r="Z193" s="142"/>
      <c r="AA193" s="142"/>
      <c r="AB193" s="142"/>
      <c r="AC193" s="74"/>
      <c r="AD193" s="74"/>
      <c r="AE193" s="75"/>
    </row>
    <row r="194" spans="1:31" s="37" customFormat="1" ht="9" customHeight="1">
      <c r="A194" s="36"/>
      <c r="B194" s="42"/>
      <c r="C194" s="43"/>
      <c r="D194" s="43"/>
      <c r="E194" s="43"/>
      <c r="F194" s="49" t="s">
        <v>128</v>
      </c>
      <c r="G194" s="44"/>
      <c r="H194" s="44">
        <v>12372.62</v>
      </c>
      <c r="I194" s="44"/>
      <c r="J194" s="44">
        <v>20000</v>
      </c>
      <c r="K194" s="44"/>
      <c r="L194" s="44">
        <v>20000</v>
      </c>
      <c r="M194" s="44"/>
      <c r="N194" s="44">
        <v>0</v>
      </c>
      <c r="O194" s="44"/>
      <c r="P194" s="44">
        <v>20000</v>
      </c>
      <c r="Q194" s="44"/>
      <c r="R194" s="44">
        <v>20000</v>
      </c>
      <c r="S194" s="44"/>
      <c r="T194" s="44">
        <v>20000</v>
      </c>
      <c r="U194" s="44"/>
      <c r="V194" s="38"/>
      <c r="W194" s="1"/>
      <c r="X194" s="1"/>
      <c r="Y194" s="1"/>
      <c r="Z194" s="1"/>
      <c r="AA194" s="1"/>
      <c r="AB194" s="1"/>
    </row>
    <row r="195" spans="1:31" s="37" customFormat="1" ht="9" customHeight="1">
      <c r="A195" s="36"/>
      <c r="B195" s="42"/>
      <c r="C195" s="43"/>
      <c r="D195" s="43"/>
      <c r="E195" s="43"/>
      <c r="F195" s="49" t="s">
        <v>129</v>
      </c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>
        <v>262000</v>
      </c>
      <c r="S195" s="44"/>
      <c r="T195" s="44">
        <v>540000</v>
      </c>
      <c r="U195" s="44"/>
      <c r="V195" s="38"/>
      <c r="W195" s="1"/>
      <c r="X195" s="1"/>
      <c r="Y195" s="1"/>
      <c r="Z195" s="1"/>
      <c r="AA195" s="1"/>
      <c r="AB195" s="1"/>
    </row>
    <row r="196" spans="1:31" s="39" customFormat="1" ht="9" customHeight="1">
      <c r="A196" s="45"/>
      <c r="B196" s="46"/>
      <c r="C196" s="47"/>
      <c r="D196" s="47"/>
      <c r="E196" s="47"/>
      <c r="F196" s="42"/>
      <c r="G196" s="48"/>
      <c r="H196" s="48">
        <f>H191+H194</f>
        <v>12372.62</v>
      </c>
      <c r="I196" s="48"/>
      <c r="J196" s="48">
        <f t="shared" ref="J196" si="200">J191+J194</f>
        <v>13629901.299999999</v>
      </c>
      <c r="K196" s="48"/>
      <c r="L196" s="48">
        <f>L191+L194</f>
        <v>14050956.050000001</v>
      </c>
      <c r="M196" s="48"/>
      <c r="N196" s="48">
        <f>N191+N194</f>
        <v>21982001.530000001</v>
      </c>
      <c r="O196" s="48"/>
      <c r="P196" s="48">
        <f>P191+P194+P195</f>
        <v>37082749.549999997</v>
      </c>
      <c r="Q196" s="48">
        <f t="shared" ref="Q196" si="201">Q191+Q194+Q195</f>
        <v>0</v>
      </c>
      <c r="R196" s="48">
        <f>R191+R194+R195</f>
        <v>10786700.439999999</v>
      </c>
      <c r="S196" s="48"/>
      <c r="T196" s="48">
        <f>T191+T194+T195</f>
        <v>11143526.289999999</v>
      </c>
      <c r="U196" s="48"/>
      <c r="V196" s="41"/>
      <c r="W196" s="40"/>
      <c r="X196" s="40"/>
      <c r="Y196" s="40"/>
      <c r="Z196" s="40"/>
      <c r="AA196" s="40"/>
      <c r="AB196" s="40"/>
    </row>
    <row r="197" spans="1:31" s="22" customFormat="1" ht="20.399999999999999" customHeight="1">
      <c r="B197" s="23"/>
      <c r="C197" s="24"/>
      <c r="D197" s="24"/>
      <c r="E197" s="33"/>
      <c r="F197" s="21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35"/>
      <c r="W197" s="23"/>
      <c r="X197" s="23"/>
      <c r="Y197" s="23"/>
      <c r="Z197" s="23"/>
      <c r="AA197" s="23"/>
      <c r="AB197" s="23"/>
    </row>
    <row r="198" spans="1:31">
      <c r="G198" s="20"/>
      <c r="H198" s="20"/>
      <c r="I198" s="20"/>
      <c r="J198" s="20"/>
      <c r="K198" s="20"/>
      <c r="L198" s="20"/>
      <c r="M198" s="20"/>
      <c r="S198" s="20"/>
      <c r="U198" s="20"/>
    </row>
    <row r="199" spans="1:31">
      <c r="L199" s="7"/>
      <c r="M199" s="7"/>
    </row>
  </sheetData>
  <mergeCells count="899">
    <mergeCell ref="X90:X92"/>
    <mergeCell ref="Y90:Y92"/>
    <mergeCell ref="Z90:Z92"/>
    <mergeCell ref="AA90:AA92"/>
    <mergeCell ref="AB90:AB92"/>
    <mergeCell ref="AC90:AC92"/>
    <mergeCell ref="AD90:AD92"/>
    <mergeCell ref="AE90:AE92"/>
    <mergeCell ref="AC132:AC134"/>
    <mergeCell ref="AD132:AD134"/>
    <mergeCell ref="AE132:AE134"/>
    <mergeCell ref="AD129:AD131"/>
    <mergeCell ref="AE129:AE131"/>
    <mergeCell ref="AC114:AC116"/>
    <mergeCell ref="AD114:AD116"/>
    <mergeCell ref="AD105:AD107"/>
    <mergeCell ref="AB105:AB107"/>
    <mergeCell ref="AE111:AE113"/>
    <mergeCell ref="AD111:AD113"/>
    <mergeCell ref="AD108:AD110"/>
    <mergeCell ref="AC117:AC119"/>
    <mergeCell ref="AD117:AD119"/>
    <mergeCell ref="AB120:AB122"/>
    <mergeCell ref="X114:X116"/>
    <mergeCell ref="AE188:AE190"/>
    <mergeCell ref="A188:B190"/>
    <mergeCell ref="Z182:Z184"/>
    <mergeCell ref="AA182:AA184"/>
    <mergeCell ref="AB182:AB184"/>
    <mergeCell ref="AC182:AC184"/>
    <mergeCell ref="AD182:AD184"/>
    <mergeCell ref="AE182:AE184"/>
    <mergeCell ref="A185:A187"/>
    <mergeCell ref="B185:B187"/>
    <mergeCell ref="C185:C187"/>
    <mergeCell ref="D185:D187"/>
    <mergeCell ref="E185:E187"/>
    <mergeCell ref="V185:V187"/>
    <mergeCell ref="W185:W187"/>
    <mergeCell ref="X185:X187"/>
    <mergeCell ref="AC185:AC187"/>
    <mergeCell ref="AD185:AD187"/>
    <mergeCell ref="AE185:AE187"/>
    <mergeCell ref="A182:A184"/>
    <mergeCell ref="B182:B184"/>
    <mergeCell ref="C182:C184"/>
    <mergeCell ref="C188:C190"/>
    <mergeCell ref="D188:D190"/>
    <mergeCell ref="E188:E190"/>
    <mergeCell ref="V188:V190"/>
    <mergeCell ref="W188:W190"/>
    <mergeCell ref="X188:X190"/>
    <mergeCell ref="Y188:Y190"/>
    <mergeCell ref="AC188:AC190"/>
    <mergeCell ref="AD188:AD190"/>
    <mergeCell ref="AB185:AB187"/>
    <mergeCell ref="Z188:Z190"/>
    <mergeCell ref="AA188:AA190"/>
    <mergeCell ref="AB188:AB190"/>
    <mergeCell ref="Y185:Y187"/>
    <mergeCell ref="Z185:Z187"/>
    <mergeCell ref="AA185:AA187"/>
    <mergeCell ref="D182:D184"/>
    <mergeCell ref="E182:E184"/>
    <mergeCell ref="V182:V184"/>
    <mergeCell ref="W182:W184"/>
    <mergeCell ref="X182:X184"/>
    <mergeCell ref="Y182:Y184"/>
    <mergeCell ref="AC179:AC181"/>
    <mergeCell ref="AD179:AD181"/>
    <mergeCell ref="AE179:AE181"/>
    <mergeCell ref="Z179:Z181"/>
    <mergeCell ref="AA179:AA181"/>
    <mergeCell ref="AB179:AB181"/>
    <mergeCell ref="A179:A181"/>
    <mergeCell ref="B179:B181"/>
    <mergeCell ref="C179:C181"/>
    <mergeCell ref="D179:D181"/>
    <mergeCell ref="E179:E181"/>
    <mergeCell ref="V179:V181"/>
    <mergeCell ref="W179:W181"/>
    <mergeCell ref="X179:X181"/>
    <mergeCell ref="Y179:Y181"/>
    <mergeCell ref="B4:AD4"/>
    <mergeCell ref="C16:C18"/>
    <mergeCell ref="A10:B10"/>
    <mergeCell ref="AD13:AD15"/>
    <mergeCell ref="Y13:Y15"/>
    <mergeCell ref="B13:B15"/>
    <mergeCell ref="B16:B18"/>
    <mergeCell ref="D13:D15"/>
    <mergeCell ref="E13:E15"/>
    <mergeCell ref="A11:B11"/>
    <mergeCell ref="D16:D18"/>
    <mergeCell ref="E16:E18"/>
    <mergeCell ref="AC13:AC15"/>
    <mergeCell ref="A5:A8"/>
    <mergeCell ref="A12:B12"/>
    <mergeCell ref="E5:E8"/>
    <mergeCell ref="Y7:AE7"/>
    <mergeCell ref="X6:AE6"/>
    <mergeCell ref="V5:AE5"/>
    <mergeCell ref="F5:U5"/>
    <mergeCell ref="G6:U6"/>
    <mergeCell ref="H7:U7"/>
    <mergeCell ref="AC16:AC18"/>
    <mergeCell ref="AE13:AE15"/>
    <mergeCell ref="X7:X8"/>
    <mergeCell ref="F6:F8"/>
    <mergeCell ref="V6:V8"/>
    <mergeCell ref="W6:W8"/>
    <mergeCell ref="G7:G8"/>
    <mergeCell ref="V57:V59"/>
    <mergeCell ref="W57:W59"/>
    <mergeCell ref="X22:X24"/>
    <mergeCell ref="Z13:Z15"/>
    <mergeCell ref="X57:X59"/>
    <mergeCell ref="Y57:Y59"/>
    <mergeCell ref="X13:X15"/>
    <mergeCell ref="Y16:Y18"/>
    <mergeCell ref="Z16:Z18"/>
    <mergeCell ref="X16:X18"/>
    <mergeCell ref="X19:X21"/>
    <mergeCell ref="X28:X30"/>
    <mergeCell ref="X34:X36"/>
    <mergeCell ref="Y37:Y39"/>
    <mergeCell ref="Y40:Y42"/>
    <mergeCell ref="X40:X42"/>
    <mergeCell ref="X52:X54"/>
    <mergeCell ref="Y52:Y54"/>
    <mergeCell ref="Y34:Y36"/>
    <mergeCell ref="AE43:AE45"/>
    <mergeCell ref="AC37:AC39"/>
    <mergeCell ref="X37:X39"/>
    <mergeCell ref="Z57:Z59"/>
    <mergeCell ref="AB52:AB54"/>
    <mergeCell ref="W31:W33"/>
    <mergeCell ref="AD52:AD54"/>
    <mergeCell ref="Z40:Z42"/>
    <mergeCell ref="AE46:AE48"/>
    <mergeCell ref="AA46:AA48"/>
    <mergeCell ref="AA43:AA45"/>
    <mergeCell ref="AA52:AA54"/>
    <mergeCell ref="X46:X48"/>
    <mergeCell ref="Y46:Y48"/>
    <mergeCell ref="AB46:AB48"/>
    <mergeCell ref="Z46:Z48"/>
    <mergeCell ref="AB37:AB39"/>
    <mergeCell ref="Z34:Z36"/>
    <mergeCell ref="AA34:AA36"/>
    <mergeCell ref="Z31:Z33"/>
    <mergeCell ref="W46:W48"/>
    <mergeCell ref="AB34:AB36"/>
    <mergeCell ref="Y43:Y45"/>
    <mergeCell ref="W52:W54"/>
    <mergeCell ref="AD78:AD80"/>
    <mergeCell ref="AE78:AE80"/>
    <mergeCell ref="AA78:AA80"/>
    <mergeCell ref="AC78:AC80"/>
    <mergeCell ref="AE81:AE83"/>
    <mergeCell ref="AB87:AB89"/>
    <mergeCell ref="AC87:AC89"/>
    <mergeCell ref="AB102:AB104"/>
    <mergeCell ref="AE102:AE104"/>
    <mergeCell ref="AE84:AE86"/>
    <mergeCell ref="AD102:AD104"/>
    <mergeCell ref="AD87:AD89"/>
    <mergeCell ref="AE96:AE98"/>
    <mergeCell ref="AB81:AB83"/>
    <mergeCell ref="AE87:AE89"/>
    <mergeCell ref="AE99:AE101"/>
    <mergeCell ref="AD93:AD95"/>
    <mergeCell ref="AE93:AE95"/>
    <mergeCell ref="AB84:AB86"/>
    <mergeCell ref="AD96:AD98"/>
    <mergeCell ref="AC99:AC101"/>
    <mergeCell ref="AB93:AB95"/>
    <mergeCell ref="Z191:Z193"/>
    <mergeCell ref="C140:C142"/>
    <mergeCell ref="Y164:Y166"/>
    <mergeCell ref="Z164:Z166"/>
    <mergeCell ref="X158:X160"/>
    <mergeCell ref="Y191:Y193"/>
    <mergeCell ref="V176:V178"/>
    <mergeCell ref="E140:E142"/>
    <mergeCell ref="C143:C145"/>
    <mergeCell ref="D143:D145"/>
    <mergeCell ref="E146:E148"/>
    <mergeCell ref="V146:V148"/>
    <mergeCell ref="C161:C163"/>
    <mergeCell ref="D161:D163"/>
    <mergeCell ref="E161:E163"/>
    <mergeCell ref="V161:V163"/>
    <mergeCell ref="V143:V145"/>
    <mergeCell ref="V149:V151"/>
    <mergeCell ref="W176:W178"/>
    <mergeCell ref="X176:X178"/>
    <mergeCell ref="W155:W157"/>
    <mergeCell ref="X155:X157"/>
    <mergeCell ref="Y155:Y157"/>
    <mergeCell ref="Z152:Z154"/>
    <mergeCell ref="A170:A172"/>
    <mergeCell ref="X129:X131"/>
    <mergeCell ref="Y129:Y131"/>
    <mergeCell ref="A191:B193"/>
    <mergeCell ref="C191:C193"/>
    <mergeCell ref="D191:D193"/>
    <mergeCell ref="E191:E193"/>
    <mergeCell ref="AB191:AB193"/>
    <mergeCell ref="V191:V193"/>
    <mergeCell ref="W191:W193"/>
    <mergeCell ref="X191:X193"/>
    <mergeCell ref="B155:B157"/>
    <mergeCell ref="C155:C157"/>
    <mergeCell ref="C158:C160"/>
    <mergeCell ref="D176:D178"/>
    <mergeCell ref="E176:E178"/>
    <mergeCell ref="C176:C178"/>
    <mergeCell ref="AA191:AA193"/>
    <mergeCell ref="D135:D137"/>
    <mergeCell ref="AA176:AA178"/>
    <mergeCell ref="AA149:AA151"/>
    <mergeCell ref="AA146:AA148"/>
    <mergeCell ref="Z129:Z131"/>
    <mergeCell ref="A138:B138"/>
    <mergeCell ref="A167:A169"/>
    <mergeCell ref="A155:A157"/>
    <mergeCell ref="B140:B142"/>
    <mergeCell ref="B143:B145"/>
    <mergeCell ref="B161:B163"/>
    <mergeCell ref="B152:B154"/>
    <mergeCell ref="B164:B166"/>
    <mergeCell ref="A140:A142"/>
    <mergeCell ref="B158:B160"/>
    <mergeCell ref="B146:B148"/>
    <mergeCell ref="B149:B151"/>
    <mergeCell ref="E99:E101"/>
    <mergeCell ref="W99:W101"/>
    <mergeCell ref="Z96:Z98"/>
    <mergeCell ref="AC93:AC95"/>
    <mergeCell ref="A149:A151"/>
    <mergeCell ref="A152:A154"/>
    <mergeCell ref="A158:A160"/>
    <mergeCell ref="A161:A163"/>
    <mergeCell ref="A164:A166"/>
    <mergeCell ref="A132:A134"/>
    <mergeCell ref="B132:B134"/>
    <mergeCell ref="C132:C134"/>
    <mergeCell ref="D132:D134"/>
    <mergeCell ref="E132:E134"/>
    <mergeCell ref="V132:V134"/>
    <mergeCell ref="Z93:Z95"/>
    <mergeCell ref="AB96:AB98"/>
    <mergeCell ref="AA96:AA98"/>
    <mergeCell ref="Y99:Y101"/>
    <mergeCell ref="Y96:Y98"/>
    <mergeCell ref="X96:X98"/>
    <mergeCell ref="AC96:AC98"/>
    <mergeCell ref="AA93:AA95"/>
    <mergeCell ref="AB99:AB101"/>
    <mergeCell ref="X93:X95"/>
    <mergeCell ref="AD99:AD101"/>
    <mergeCell ref="A25:A27"/>
    <mergeCell ref="B25:B27"/>
    <mergeCell ref="A93:A95"/>
    <mergeCell ref="B93:B95"/>
    <mergeCell ref="C93:C95"/>
    <mergeCell ref="D93:D95"/>
    <mergeCell ref="D87:D89"/>
    <mergeCell ref="A87:A89"/>
    <mergeCell ref="B87:B89"/>
    <mergeCell ref="A84:A86"/>
    <mergeCell ref="B84:B86"/>
    <mergeCell ref="C84:C86"/>
    <mergeCell ref="D84:D86"/>
    <mergeCell ref="C87:C89"/>
    <mergeCell ref="A81:A83"/>
    <mergeCell ref="C81:C83"/>
    <mergeCell ref="B34:B36"/>
    <mergeCell ref="A34:A36"/>
    <mergeCell ref="A43:A45"/>
    <mergeCell ref="B31:B33"/>
    <mergeCell ref="B37:B39"/>
    <mergeCell ref="A28:A30"/>
    <mergeCell ref="B28:B30"/>
    <mergeCell ref="D81:D83"/>
    <mergeCell ref="V25:V27"/>
    <mergeCell ref="E28:E30"/>
    <mergeCell ref="E25:E27"/>
    <mergeCell ref="E22:E24"/>
    <mergeCell ref="W25:W27"/>
    <mergeCell ref="C34:C36"/>
    <mergeCell ref="D34:D36"/>
    <mergeCell ref="E34:E36"/>
    <mergeCell ref="V34:V36"/>
    <mergeCell ref="E31:E33"/>
    <mergeCell ref="V31:V33"/>
    <mergeCell ref="W34:W36"/>
    <mergeCell ref="C28:C30"/>
    <mergeCell ref="D28:D30"/>
    <mergeCell ref="C25:C27"/>
    <mergeCell ref="C52:C54"/>
    <mergeCell ref="D60:D62"/>
    <mergeCell ref="E60:E62"/>
    <mergeCell ref="V63:V65"/>
    <mergeCell ref="B63:B65"/>
    <mergeCell ref="B69:B71"/>
    <mergeCell ref="B75:B77"/>
    <mergeCell ref="X87:X89"/>
    <mergeCell ref="Z72:Z74"/>
    <mergeCell ref="AA72:AA74"/>
    <mergeCell ref="W87:W89"/>
    <mergeCell ref="W78:W80"/>
    <mergeCell ref="V87:V89"/>
    <mergeCell ref="X78:X80"/>
    <mergeCell ref="W81:W83"/>
    <mergeCell ref="Z87:Z89"/>
    <mergeCell ref="Y81:Y83"/>
    <mergeCell ref="Z84:Z86"/>
    <mergeCell ref="Y87:Y89"/>
    <mergeCell ref="W84:W86"/>
    <mergeCell ref="V84:V86"/>
    <mergeCell ref="Y84:Y86"/>
    <mergeCell ref="Y78:Y80"/>
    <mergeCell ref="X81:X83"/>
    <mergeCell ref="Z81:Z83"/>
    <mergeCell ref="Z78:Z80"/>
    <mergeCell ref="AA87:AA89"/>
    <mergeCell ref="X84:X86"/>
    <mergeCell ref="AC72:AC74"/>
    <mergeCell ref="A72:A74"/>
    <mergeCell ref="V72:V74"/>
    <mergeCell ref="X66:X68"/>
    <mergeCell ref="Y69:Y71"/>
    <mergeCell ref="Y66:Y68"/>
    <mergeCell ref="W72:W74"/>
    <mergeCell ref="B78:B80"/>
    <mergeCell ref="E78:E80"/>
    <mergeCell ref="A69:A71"/>
    <mergeCell ref="A75:A77"/>
    <mergeCell ref="AC75:AC77"/>
    <mergeCell ref="Y75:Y77"/>
    <mergeCell ref="Z75:Z77"/>
    <mergeCell ref="V78:V80"/>
    <mergeCell ref="Z69:Z71"/>
    <mergeCell ref="AB78:AB80"/>
    <mergeCell ref="A66:A68"/>
    <mergeCell ref="E69:E71"/>
    <mergeCell ref="D69:D71"/>
    <mergeCell ref="Y72:Y74"/>
    <mergeCell ref="V66:V68"/>
    <mergeCell ref="V69:V71"/>
    <mergeCell ref="X72:X74"/>
    <mergeCell ref="E87:E89"/>
    <mergeCell ref="E81:E83"/>
    <mergeCell ref="E84:E86"/>
    <mergeCell ref="A90:A92"/>
    <mergeCell ref="B90:B92"/>
    <mergeCell ref="V90:V92"/>
    <mergeCell ref="W90:W92"/>
    <mergeCell ref="A117:A119"/>
    <mergeCell ref="B108:B110"/>
    <mergeCell ref="B117:B119"/>
    <mergeCell ref="B111:B113"/>
    <mergeCell ref="A102:A104"/>
    <mergeCell ref="B114:B116"/>
    <mergeCell ref="A114:A116"/>
    <mergeCell ref="A99:A101"/>
    <mergeCell ref="C99:C101"/>
    <mergeCell ref="V81:V83"/>
    <mergeCell ref="E96:E98"/>
    <mergeCell ref="V99:V101"/>
    <mergeCell ref="E93:E95"/>
    <mergeCell ref="V96:V98"/>
    <mergeCell ref="V93:V95"/>
    <mergeCell ref="W93:W95"/>
    <mergeCell ref="B81:B83"/>
    <mergeCell ref="C149:C151"/>
    <mergeCell ref="D149:D151"/>
    <mergeCell ref="E149:E151"/>
    <mergeCell ref="E120:E122"/>
    <mergeCell ref="V129:V131"/>
    <mergeCell ref="V126:V128"/>
    <mergeCell ref="W102:W104"/>
    <mergeCell ref="W111:W113"/>
    <mergeCell ref="V102:V104"/>
    <mergeCell ref="C108:C110"/>
    <mergeCell ref="D108:D110"/>
    <mergeCell ref="C117:C119"/>
    <mergeCell ref="D111:D113"/>
    <mergeCell ref="C114:C116"/>
    <mergeCell ref="D114:D116"/>
    <mergeCell ref="C105:C107"/>
    <mergeCell ref="W114:W116"/>
    <mergeCell ref="W129:W131"/>
    <mergeCell ref="W126:W128"/>
    <mergeCell ref="E135:E137"/>
    <mergeCell ref="V135:V137"/>
    <mergeCell ref="D140:D142"/>
    <mergeCell ref="W140:W142"/>
    <mergeCell ref="W120:W122"/>
    <mergeCell ref="C78:C80"/>
    <mergeCell ref="D78:D80"/>
    <mergeCell ref="C66:C68"/>
    <mergeCell ref="B99:B101"/>
    <mergeCell ref="D99:D101"/>
    <mergeCell ref="B66:B68"/>
    <mergeCell ref="A78:A80"/>
    <mergeCell ref="B96:B98"/>
    <mergeCell ref="A57:A59"/>
    <mergeCell ref="C69:C71"/>
    <mergeCell ref="C60:C62"/>
    <mergeCell ref="A63:A65"/>
    <mergeCell ref="C37:C39"/>
    <mergeCell ref="D46:D48"/>
    <mergeCell ref="B57:B59"/>
    <mergeCell ref="A56:B56"/>
    <mergeCell ref="A55:B55"/>
    <mergeCell ref="A37:A39"/>
    <mergeCell ref="A60:A62"/>
    <mergeCell ref="B40:B42"/>
    <mergeCell ref="A40:A42"/>
    <mergeCell ref="B43:B45"/>
    <mergeCell ref="C40:C42"/>
    <mergeCell ref="C46:C48"/>
    <mergeCell ref="A52:B54"/>
    <mergeCell ref="B46:B48"/>
    <mergeCell ref="B60:B62"/>
    <mergeCell ref="C43:C45"/>
    <mergeCell ref="D43:D45"/>
    <mergeCell ref="D57:D59"/>
    <mergeCell ref="D52:D54"/>
    <mergeCell ref="C57:C59"/>
    <mergeCell ref="A146:A148"/>
    <mergeCell ref="A143:A145"/>
    <mergeCell ref="A126:A128"/>
    <mergeCell ref="A139:B139"/>
    <mergeCell ref="E143:E145"/>
    <mergeCell ref="B120:B122"/>
    <mergeCell ref="C120:C122"/>
    <mergeCell ref="C123:C125"/>
    <mergeCell ref="D123:D125"/>
    <mergeCell ref="E123:E125"/>
    <mergeCell ref="A96:A98"/>
    <mergeCell ref="B102:B104"/>
    <mergeCell ref="D102:D104"/>
    <mergeCell ref="C102:C104"/>
    <mergeCell ref="C96:C98"/>
    <mergeCell ref="D96:D98"/>
    <mergeCell ref="A105:A107"/>
    <mergeCell ref="A108:A110"/>
    <mergeCell ref="A129:A131"/>
    <mergeCell ref="A111:A113"/>
    <mergeCell ref="A120:A122"/>
    <mergeCell ref="A123:A125"/>
    <mergeCell ref="A135:B137"/>
    <mergeCell ref="B129:B131"/>
    <mergeCell ref="C129:C131"/>
    <mergeCell ref="C135:C137"/>
    <mergeCell ref="AE176:AE178"/>
    <mergeCell ref="AB140:AB142"/>
    <mergeCell ref="AC176:AC178"/>
    <mergeCell ref="W143:W145"/>
    <mergeCell ref="AB143:AB145"/>
    <mergeCell ref="X143:X145"/>
    <mergeCell ref="Z143:Z145"/>
    <mergeCell ref="AC140:AC142"/>
    <mergeCell ref="Y176:Y178"/>
    <mergeCell ref="Z176:Z178"/>
    <mergeCell ref="Y146:Y148"/>
    <mergeCell ref="Z146:Z148"/>
    <mergeCell ref="AD176:AD178"/>
    <mergeCell ref="W149:W151"/>
    <mergeCell ref="Y143:Y145"/>
    <mergeCell ref="AC149:AC151"/>
    <mergeCell ref="AC143:AC145"/>
    <mergeCell ref="AB149:AB151"/>
    <mergeCell ref="AC158:AC160"/>
    <mergeCell ref="A176:B178"/>
    <mergeCell ref="AE173:AE175"/>
    <mergeCell ref="AB176:AB178"/>
    <mergeCell ref="AB146:AB148"/>
    <mergeCell ref="W146:W148"/>
    <mergeCell ref="Z170:Z172"/>
    <mergeCell ref="W135:W137"/>
    <mergeCell ref="X135:X137"/>
    <mergeCell ref="AA158:AA160"/>
    <mergeCell ref="AA135:AA137"/>
    <mergeCell ref="AA143:AA145"/>
    <mergeCell ref="X149:X151"/>
    <mergeCell ref="X146:X148"/>
    <mergeCell ref="Y149:Y151"/>
    <mergeCell ref="W161:W163"/>
    <mergeCell ref="X161:X163"/>
    <mergeCell ref="Y173:Y175"/>
    <mergeCell ref="Z173:Z175"/>
    <mergeCell ref="AA173:AA175"/>
    <mergeCell ref="AB173:AB175"/>
    <mergeCell ref="Z161:Z163"/>
    <mergeCell ref="AC167:AC169"/>
    <mergeCell ref="Y161:Y163"/>
    <mergeCell ref="V123:V125"/>
    <mergeCell ref="V120:V122"/>
    <mergeCell ref="B123:B125"/>
    <mergeCell ref="B126:B128"/>
    <mergeCell ref="D120:D122"/>
    <mergeCell ref="C126:C128"/>
    <mergeCell ref="D126:D128"/>
    <mergeCell ref="E126:E128"/>
    <mergeCell ref="B105:B107"/>
    <mergeCell ref="C111:C113"/>
    <mergeCell ref="E117:E119"/>
    <mergeCell ref="X102:X104"/>
    <mergeCell ref="D105:D107"/>
    <mergeCell ref="D117:D119"/>
    <mergeCell ref="V105:V107"/>
    <mergeCell ref="V111:V113"/>
    <mergeCell ref="V114:V116"/>
    <mergeCell ref="X111:X113"/>
    <mergeCell ref="W108:W110"/>
    <mergeCell ref="V117:V119"/>
    <mergeCell ref="V108:V110"/>
    <mergeCell ref="W105:W107"/>
    <mergeCell ref="W117:W119"/>
    <mergeCell ref="E114:E116"/>
    <mergeCell ref="E105:E107"/>
    <mergeCell ref="E111:E113"/>
    <mergeCell ref="E102:E104"/>
    <mergeCell ref="E108:E110"/>
    <mergeCell ref="AD120:AD122"/>
    <mergeCell ref="Z105:Z107"/>
    <mergeCell ref="AA105:AA107"/>
    <mergeCell ref="Z123:Z125"/>
    <mergeCell ref="AB108:AB110"/>
    <mergeCell ref="Y111:Y113"/>
    <mergeCell ref="Z111:Z113"/>
    <mergeCell ref="X117:X119"/>
    <mergeCell ref="Y117:Y119"/>
    <mergeCell ref="AB117:AB119"/>
    <mergeCell ref="X108:X110"/>
    <mergeCell ref="AB123:AB125"/>
    <mergeCell ref="Y102:Y104"/>
    <mergeCell ref="Z102:Z104"/>
    <mergeCell ref="AC105:AC107"/>
    <mergeCell ref="Y114:Y116"/>
    <mergeCell ref="Z114:Z116"/>
    <mergeCell ref="Y108:Y110"/>
    <mergeCell ref="AB111:AB113"/>
    <mergeCell ref="AC102:AC104"/>
    <mergeCell ref="AA111:AA113"/>
    <mergeCell ref="AC108:AC110"/>
    <mergeCell ref="AA114:AA116"/>
    <mergeCell ref="AB114:AB116"/>
    <mergeCell ref="Z108:Z110"/>
    <mergeCell ref="AA108:AA110"/>
    <mergeCell ref="AA102:AA104"/>
    <mergeCell ref="AE114:AE116"/>
    <mergeCell ref="AC111:AC113"/>
    <mergeCell ref="AE108:AE110"/>
    <mergeCell ref="A22:A24"/>
    <mergeCell ref="C19:C21"/>
    <mergeCell ref="D19:D21"/>
    <mergeCell ref="B22:B24"/>
    <mergeCell ref="A46:A48"/>
    <mergeCell ref="B19:B21"/>
    <mergeCell ref="Z66:Z68"/>
    <mergeCell ref="Y63:Y65"/>
    <mergeCell ref="C63:C65"/>
    <mergeCell ref="D63:D65"/>
    <mergeCell ref="E63:E65"/>
    <mergeCell ref="D66:D68"/>
    <mergeCell ref="Z63:Z65"/>
    <mergeCell ref="E57:E59"/>
    <mergeCell ref="W66:W68"/>
    <mergeCell ref="W69:W71"/>
    <mergeCell ref="W63:W65"/>
    <mergeCell ref="X69:X71"/>
    <mergeCell ref="X63:X65"/>
    <mergeCell ref="X60:X62"/>
    <mergeCell ref="Y60:Y62"/>
    <mergeCell ref="A31:A33"/>
    <mergeCell ref="V22:V24"/>
    <mergeCell ref="AC135:AC137"/>
    <mergeCell ref="Z120:Z122"/>
    <mergeCell ref="AB135:AB137"/>
    <mergeCell ref="AC129:AC131"/>
    <mergeCell ref="AC120:AC122"/>
    <mergeCell ref="AA129:AA131"/>
    <mergeCell ref="W75:W77"/>
    <mergeCell ref="X75:X77"/>
    <mergeCell ref="X99:X101"/>
    <mergeCell ref="X126:X128"/>
    <mergeCell ref="AA99:AA101"/>
    <mergeCell ref="X120:X122"/>
    <mergeCell ref="Z117:Z119"/>
    <mergeCell ref="AA117:AA119"/>
    <mergeCell ref="Y120:Y122"/>
    <mergeCell ref="X105:X107"/>
    <mergeCell ref="Z126:Z128"/>
    <mergeCell ref="AA120:AA122"/>
    <mergeCell ref="Y105:Y107"/>
    <mergeCell ref="Z99:Z101"/>
    <mergeCell ref="W96:W98"/>
    <mergeCell ref="Y93:Y95"/>
    <mergeCell ref="B5:B8"/>
    <mergeCell ref="A19:A21"/>
    <mergeCell ref="C22:C24"/>
    <mergeCell ref="D22:D24"/>
    <mergeCell ref="A16:A18"/>
    <mergeCell ref="C13:C15"/>
    <mergeCell ref="A13:A15"/>
    <mergeCell ref="AD31:AD33"/>
    <mergeCell ref="AD22:AD24"/>
    <mergeCell ref="AB19:AB21"/>
    <mergeCell ref="AD19:AD21"/>
    <mergeCell ref="Z28:Z30"/>
    <mergeCell ref="Y25:Y27"/>
    <mergeCell ref="Z25:Z27"/>
    <mergeCell ref="AA25:AA27"/>
    <mergeCell ref="Y28:Y30"/>
    <mergeCell ref="AB22:AB24"/>
    <mergeCell ref="AD25:AD27"/>
    <mergeCell ref="X31:X33"/>
    <mergeCell ref="V28:V30"/>
    <mergeCell ref="W28:W30"/>
    <mergeCell ref="AB13:AB15"/>
    <mergeCell ref="AB16:AB18"/>
    <mergeCell ref="W22:W24"/>
    <mergeCell ref="AE19:AE21"/>
    <mergeCell ref="AC19:AC21"/>
    <mergeCell ref="C5:D7"/>
    <mergeCell ref="C31:C33"/>
    <mergeCell ref="D31:D33"/>
    <mergeCell ref="D25:D27"/>
    <mergeCell ref="AA13:AA15"/>
    <mergeCell ref="V13:V15"/>
    <mergeCell ref="W13:W15"/>
    <mergeCell ref="W16:W18"/>
    <mergeCell ref="AA16:AA18"/>
    <mergeCell ref="V16:V18"/>
    <mergeCell ref="V19:V21"/>
    <mergeCell ref="W19:W21"/>
    <mergeCell ref="Z22:Z24"/>
    <mergeCell ref="Y22:Y24"/>
    <mergeCell ref="Y19:Y21"/>
    <mergeCell ref="AA19:AA21"/>
    <mergeCell ref="AA22:AA24"/>
    <mergeCell ref="Z19:Z21"/>
    <mergeCell ref="AE25:AE27"/>
    <mergeCell ref="AA28:AA30"/>
    <mergeCell ref="X25:X27"/>
    <mergeCell ref="AC25:AC27"/>
    <mergeCell ref="AE22:AE24"/>
    <mergeCell ref="AC22:AC24"/>
    <mergeCell ref="E19:E21"/>
    <mergeCell ref="Y31:Y33"/>
    <mergeCell ref="AE52:AE54"/>
    <mergeCell ref="AC57:AC59"/>
    <mergeCell ref="AD57:AD59"/>
    <mergeCell ref="AE57:AE59"/>
    <mergeCell ref="D37:D39"/>
    <mergeCell ref="AB57:AB59"/>
    <mergeCell ref="V43:V45"/>
    <mergeCell ref="W43:W45"/>
    <mergeCell ref="X43:X45"/>
    <mergeCell ref="AD37:AD39"/>
    <mergeCell ref="AA40:AA42"/>
    <mergeCell ref="AB40:AB42"/>
    <mergeCell ref="Z52:Z54"/>
    <mergeCell ref="Z37:Z39"/>
    <mergeCell ref="AA37:AA39"/>
    <mergeCell ref="AE40:AE42"/>
    <mergeCell ref="AD43:AD45"/>
    <mergeCell ref="V46:V48"/>
    <mergeCell ref="E52:E54"/>
    <mergeCell ref="Z43:Z45"/>
    <mergeCell ref="AE16:AE18"/>
    <mergeCell ref="AD72:AD74"/>
    <mergeCell ref="AE72:AE74"/>
    <mergeCell ref="AB72:AB74"/>
    <mergeCell ref="AE63:AE65"/>
    <mergeCell ref="AB31:AB33"/>
    <mergeCell ref="AD28:AD30"/>
    <mergeCell ref="AE37:AE39"/>
    <mergeCell ref="AC31:AC33"/>
    <mergeCell ref="AD16:AD18"/>
    <mergeCell ref="AB43:AB45"/>
    <mergeCell ref="AC28:AC30"/>
    <mergeCell ref="AE28:AE30"/>
    <mergeCell ref="AE31:AE33"/>
    <mergeCell ref="AC34:AC36"/>
    <mergeCell ref="AD34:AD36"/>
    <mergeCell ref="AE34:AE36"/>
    <mergeCell ref="AB28:AB30"/>
    <mergeCell ref="AB25:AB27"/>
    <mergeCell ref="AE69:AE71"/>
    <mergeCell ref="AB69:AB71"/>
    <mergeCell ref="AC69:AC71"/>
    <mergeCell ref="AD69:AD71"/>
    <mergeCell ref="AD40:AD42"/>
    <mergeCell ref="W37:W39"/>
    <mergeCell ref="V37:V39"/>
    <mergeCell ref="E37:E39"/>
    <mergeCell ref="AD60:AD62"/>
    <mergeCell ref="AA31:AA33"/>
    <mergeCell ref="AA57:AA59"/>
    <mergeCell ref="AC52:AC54"/>
    <mergeCell ref="AC46:AC48"/>
    <mergeCell ref="AD46:AD48"/>
    <mergeCell ref="V52:V54"/>
    <mergeCell ref="E43:E45"/>
    <mergeCell ref="Z60:Z62"/>
    <mergeCell ref="V60:V62"/>
    <mergeCell ref="W60:W62"/>
    <mergeCell ref="Z49:Z51"/>
    <mergeCell ref="AA49:AA51"/>
    <mergeCell ref="AB49:AB51"/>
    <mergeCell ref="AC49:AC51"/>
    <mergeCell ref="AD49:AD51"/>
    <mergeCell ref="E46:E48"/>
    <mergeCell ref="AD75:AD77"/>
    <mergeCell ref="AE75:AE77"/>
    <mergeCell ref="AD84:AD86"/>
    <mergeCell ref="AE60:AE62"/>
    <mergeCell ref="AD63:AD65"/>
    <mergeCell ref="AD81:AD83"/>
    <mergeCell ref="AA60:AA62"/>
    <mergeCell ref="AA69:AA71"/>
    <mergeCell ref="AA66:AA68"/>
    <mergeCell ref="AD66:AD68"/>
    <mergeCell ref="AA63:AA65"/>
    <mergeCell ref="AB63:AB65"/>
    <mergeCell ref="AC63:AC65"/>
    <mergeCell ref="AB66:AB68"/>
    <mergeCell ref="AA75:AA77"/>
    <mergeCell ref="AB75:AB77"/>
    <mergeCell ref="AC66:AC68"/>
    <mergeCell ref="AB60:AB62"/>
    <mergeCell ref="AC60:AC62"/>
    <mergeCell ref="AC81:AC83"/>
    <mergeCell ref="AE66:AE68"/>
    <mergeCell ref="AC84:AC86"/>
    <mergeCell ref="AA84:AA86"/>
    <mergeCell ref="AA81:AA83"/>
    <mergeCell ref="W123:W125"/>
    <mergeCell ref="AA123:AA125"/>
    <mergeCell ref="X123:X125"/>
    <mergeCell ref="Y123:Y125"/>
    <mergeCell ref="W132:W134"/>
    <mergeCell ref="X132:X134"/>
    <mergeCell ref="Y132:Y134"/>
    <mergeCell ref="Z132:Z134"/>
    <mergeCell ref="AA132:AA134"/>
    <mergeCell ref="AB132:AB134"/>
    <mergeCell ref="Y126:Y128"/>
    <mergeCell ref="D155:D157"/>
    <mergeCell ref="E155:E157"/>
    <mergeCell ref="V155:V157"/>
    <mergeCell ref="D158:D160"/>
    <mergeCell ref="E158:E160"/>
    <mergeCell ref="V158:V160"/>
    <mergeCell ref="AB126:AB128"/>
    <mergeCell ref="W152:W154"/>
    <mergeCell ref="X152:X154"/>
    <mergeCell ref="W158:W160"/>
    <mergeCell ref="Y158:Y160"/>
    <mergeCell ref="AB158:AB160"/>
    <mergeCell ref="X140:X142"/>
    <mergeCell ref="Y140:Y142"/>
    <mergeCell ref="Z140:Z142"/>
    <mergeCell ref="Y135:Y137"/>
    <mergeCell ref="Z149:Z151"/>
    <mergeCell ref="Z158:Z160"/>
    <mergeCell ref="B170:B172"/>
    <mergeCell ref="C170:C172"/>
    <mergeCell ref="D170:D172"/>
    <mergeCell ref="E170:E172"/>
    <mergeCell ref="V170:V172"/>
    <mergeCell ref="V164:V166"/>
    <mergeCell ref="W167:W169"/>
    <mergeCell ref="X167:X169"/>
    <mergeCell ref="W170:W172"/>
    <mergeCell ref="X170:X172"/>
    <mergeCell ref="B167:B169"/>
    <mergeCell ref="C167:C169"/>
    <mergeCell ref="D167:D169"/>
    <mergeCell ref="E167:E169"/>
    <mergeCell ref="V167:V169"/>
    <mergeCell ref="C164:C166"/>
    <mergeCell ref="D164:D166"/>
    <mergeCell ref="E164:E166"/>
    <mergeCell ref="W164:W166"/>
    <mergeCell ref="X164:X166"/>
    <mergeCell ref="AD164:AD166"/>
    <mergeCell ref="AE164:AE166"/>
    <mergeCell ref="AD167:AD169"/>
    <mergeCell ref="AA164:AA166"/>
    <mergeCell ref="AE167:AE169"/>
    <mergeCell ref="AC161:AC163"/>
    <mergeCell ref="AC164:AC166"/>
    <mergeCell ref="AD140:AD142"/>
    <mergeCell ref="AE140:AE142"/>
    <mergeCell ref="AD158:AD160"/>
    <mergeCell ref="AA140:AA142"/>
    <mergeCell ref="AC146:AC148"/>
    <mergeCell ref="AE158:AE160"/>
    <mergeCell ref="AD161:AD163"/>
    <mergeCell ref="AA167:AA169"/>
    <mergeCell ref="AB167:AB169"/>
    <mergeCell ref="AA152:AA154"/>
    <mergeCell ref="AC152:AC154"/>
    <mergeCell ref="AB152:AB154"/>
    <mergeCell ref="AC155:AC157"/>
    <mergeCell ref="AB164:AB166"/>
    <mergeCell ref="AB161:AB163"/>
    <mergeCell ref="AD143:AD145"/>
    <mergeCell ref="AE143:AE145"/>
    <mergeCell ref="AD135:AD137"/>
    <mergeCell ref="AD123:AD125"/>
    <mergeCell ref="AE123:AE125"/>
    <mergeCell ref="AC123:AC125"/>
    <mergeCell ref="AB155:AB157"/>
    <mergeCell ref="AE120:AE122"/>
    <mergeCell ref="AE105:AE107"/>
    <mergeCell ref="C152:C154"/>
    <mergeCell ref="D152:D154"/>
    <mergeCell ref="E152:E154"/>
    <mergeCell ref="AC126:AC128"/>
    <mergeCell ref="AA126:AA128"/>
    <mergeCell ref="AD126:AD128"/>
    <mergeCell ref="AE126:AE128"/>
    <mergeCell ref="AE152:AE154"/>
    <mergeCell ref="C146:C148"/>
    <mergeCell ref="D146:D148"/>
    <mergeCell ref="V140:V142"/>
    <mergeCell ref="Z135:Z137"/>
    <mergeCell ref="D129:D131"/>
    <mergeCell ref="E129:E131"/>
    <mergeCell ref="AB129:AB131"/>
    <mergeCell ref="AE117:AE119"/>
    <mergeCell ref="V152:V154"/>
    <mergeCell ref="AC173:AC175"/>
    <mergeCell ref="AD173:AD175"/>
    <mergeCell ref="AD170:AD172"/>
    <mergeCell ref="AE170:AE172"/>
    <mergeCell ref="AA170:AA172"/>
    <mergeCell ref="Y170:Y172"/>
    <mergeCell ref="AB170:AB172"/>
    <mergeCell ref="AC170:AC172"/>
    <mergeCell ref="E66:E68"/>
    <mergeCell ref="AD146:AD148"/>
    <mergeCell ref="AE146:AE148"/>
    <mergeCell ref="AD149:AD151"/>
    <mergeCell ref="AE161:AE163"/>
    <mergeCell ref="AE149:AE151"/>
    <mergeCell ref="AD152:AD154"/>
    <mergeCell ref="Y152:Y154"/>
    <mergeCell ref="Y167:Y169"/>
    <mergeCell ref="Z167:Z169"/>
    <mergeCell ref="AA161:AA163"/>
    <mergeCell ref="AD155:AD157"/>
    <mergeCell ref="AE155:AE157"/>
    <mergeCell ref="Z155:Z157"/>
    <mergeCell ref="AA155:AA157"/>
    <mergeCell ref="AE135:AE137"/>
    <mergeCell ref="O1:AE1"/>
    <mergeCell ref="O2:AE2"/>
    <mergeCell ref="A173:A175"/>
    <mergeCell ref="B173:B175"/>
    <mergeCell ref="C173:C175"/>
    <mergeCell ref="D173:D175"/>
    <mergeCell ref="E173:E175"/>
    <mergeCell ref="V173:V175"/>
    <mergeCell ref="W173:W175"/>
    <mergeCell ref="X173:X175"/>
    <mergeCell ref="AC40:AC42"/>
    <mergeCell ref="D40:D42"/>
    <mergeCell ref="E40:E42"/>
    <mergeCell ref="V40:V42"/>
    <mergeCell ref="W40:W42"/>
    <mergeCell ref="AC43:AC45"/>
    <mergeCell ref="C75:C77"/>
    <mergeCell ref="D75:D77"/>
    <mergeCell ref="E75:E77"/>
    <mergeCell ref="V75:V77"/>
    <mergeCell ref="B72:B74"/>
    <mergeCell ref="C72:C74"/>
    <mergeCell ref="D72:D74"/>
    <mergeCell ref="E72:E74"/>
    <mergeCell ref="AE49:AE51"/>
    <mergeCell ref="A49:A51"/>
    <mergeCell ref="B49:B51"/>
    <mergeCell ref="C49:C51"/>
    <mergeCell ref="D49:D51"/>
    <mergeCell ref="E49:E51"/>
    <mergeCell ref="V49:V51"/>
    <mergeCell ref="W49:W51"/>
    <mergeCell ref="X49:X51"/>
    <mergeCell ref="Y49:Y51"/>
  </mergeCells>
  <phoneticPr fontId="2" type="noConversion"/>
  <pageMargins left="0.19685039370078741" right="0.19685039370078741" top="1.0629921259842521" bottom="0.11811023622047245" header="0.39370078740157483" footer="0.23622047244094491"/>
  <pageSetup paperSize="9" scale="77" fitToHeight="1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прил1</vt:lpstr>
      <vt:lpstr>прил1!Область_печати</vt:lpstr>
    </vt:vector>
  </TitlesOfParts>
  <Company>Управление делами Правительства Омской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2024-08-22T08:12:03Z</cp:lastPrinted>
  <dcterms:created xsi:type="dcterms:W3CDTF">2013-10-30T08:51:49Z</dcterms:created>
  <dcterms:modified xsi:type="dcterms:W3CDTF">2024-08-22T08:40:48Z</dcterms:modified>
</cp:coreProperties>
</file>